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rseycountyhealth-my.sharepoint.com/personal/rklocke_jerseycountyhealth_org/Documents/Desktop/ROSC/Membership/"/>
    </mc:Choice>
  </mc:AlternateContent>
  <xr:revisionPtr revIDLastSave="31" documentId="8_{289FDA41-BED7-462B-8C97-1C191281322C}" xr6:coauthVersionLast="47" xr6:coauthVersionMax="47" xr10:uidLastSave="{743CF4BD-F6C1-40DB-9734-9167D6E0EE75}"/>
  <bookViews>
    <workbookView xWindow="-120" yWindow="-120" windowWidth="29040" windowHeight="1572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0" i="3" l="1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Q2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<sst xmlns="http://schemas.openxmlformats.org/spreadsheetml/2006/main" count="201" uniqueCount="131">
  <si>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</si>
  <si>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</si>
  <si>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</si>
  <si>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</si>
  <si>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</si>
  <si>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</si>
  <si>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</si>
  <si>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</si>
  <si>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</si>
  <si>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</si>
  <si>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</si>
  <si>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</si>
  <si>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</si>
  <si>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</si>
  <si>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</si>
  <si>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</si>
  <si>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</si>
  <si>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</si>
  <si>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</si>
  <si>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</si>
  <si>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</si>
  <si>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</si>
  <si>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</si>
  <si>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</si>
  <si>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</si>
  <si>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</si>
  <si>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</si>
  <si>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</si>
  <si>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Emily Simpson</t>
  </si>
  <si>
    <t>Service Providers: Other</t>
  </si>
  <si>
    <t>Koen Counseling and Wellness Center</t>
  </si>
  <si>
    <t>Codi Poe</t>
  </si>
  <si>
    <t>Judicial: Probation</t>
  </si>
  <si>
    <t>Probation, Drug Court Coordinator</t>
  </si>
  <si>
    <t>Sarah Crawford</t>
  </si>
  <si>
    <t>Treatment: Withdrawal Management Program</t>
  </si>
  <si>
    <t>Grants and Population Health Manager, substance Use Treatment: Withdrawal Management Program</t>
  </si>
  <si>
    <t>Rita Robertson</t>
  </si>
  <si>
    <t>Youth-Serving: Local Prevention Providers</t>
  </si>
  <si>
    <t>Jersey Co School District</t>
  </si>
  <si>
    <t>Erin Hileman</t>
  </si>
  <si>
    <t>Treatment: Local Provider</t>
  </si>
  <si>
    <t>MAR clinic provider</t>
  </si>
  <si>
    <t>Becky Shipley</t>
  </si>
  <si>
    <t>Healthcare: County Health Department</t>
  </si>
  <si>
    <t>Jersey Co Health Department</t>
  </si>
  <si>
    <t>Heidi Carter</t>
  </si>
  <si>
    <t>Keppen Clanton</t>
  </si>
  <si>
    <t>Education: Local K-12</t>
  </si>
  <si>
    <t>Regoin 40 Birth to Five</t>
  </si>
  <si>
    <t xml:space="preserve">Meagan McGlasson </t>
  </si>
  <si>
    <t>Healthcare: Other</t>
  </si>
  <si>
    <t>Illinois Recovery Center</t>
  </si>
  <si>
    <t>Nicholas Settles</t>
  </si>
  <si>
    <t>PLE: Substance Use</t>
  </si>
  <si>
    <t>Recovery Corps</t>
  </si>
  <si>
    <t>Shannon Tewell</t>
  </si>
  <si>
    <t>Treatment: Hospital Program</t>
  </si>
  <si>
    <t>OSF New Vision Withdrawal Management Program</t>
  </si>
  <si>
    <t>Patrick Miller</t>
  </si>
  <si>
    <t>Faith-based: Other</t>
  </si>
  <si>
    <t>Community Health Specialist with Chestnut</t>
  </si>
  <si>
    <t>Amanda Phelps</t>
  </si>
  <si>
    <t>BJC Med Stabilization Unit</t>
  </si>
  <si>
    <t>Greg Santoni</t>
  </si>
  <si>
    <t>Recovery Supports: Other</t>
  </si>
  <si>
    <t>TASC</t>
  </si>
  <si>
    <t>AmandaTaul</t>
  </si>
  <si>
    <t>Derrick Benedict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</si>
  <si>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</si>
  <si>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</si>
  <si>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</si>
  <si>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</si>
  <si>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</si>
  <si>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</si>
  <si>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</si>
  <si>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</si>
  <si>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</si>
  <si>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</si>
  <si>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</si>
  <si>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</si>
  <si>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</si>
  <si>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</si>
  <si>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</si>
  <si>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</si>
  <si>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</si>
  <si>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Education: GED programs</t>
  </si>
  <si>
    <t>Family/Parents</t>
  </si>
  <si>
    <t>Family: Substance Use</t>
  </si>
  <si>
    <t>Family: Mental Health</t>
  </si>
  <si>
    <t>Family: Other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</si>
  <si>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</si>
  <si>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</si>
  <si>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</si>
  <si>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</si>
  <si>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</si>
  <si>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</si>
  <si>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</si>
  <si>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</si>
  <si>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</si>
  <si>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</si>
  <si>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</si>
  <si>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</si>
  <si>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</si>
  <si>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</si>
  <si>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 Other</t>
  </si>
  <si>
    <t xml:space="preserve">Healthcare </t>
  </si>
  <si>
    <t>Healthcare: MAR Prescriber</t>
  </si>
  <si>
    <t>Healthcare: Hospital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</si>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</sst>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0"/>
    </row>
    <row r="2" spans="1:2" ht="33" customHeight="1">
      <c r="A2" s="2" t="s">
        <v>1</v>
      </c>
      <c r="B2" s="11"/>
    </row>
    <row r="3" spans="1:2" ht="33" customHeight="1">
      <c r="A3" s="5" t="s">
        <v>2</v>
      </c>
      <c r="B3" s="10"/>
    </row>
    <row r="4" spans="1:2" ht="33" customHeight="1">
      <c r="A4" s="2" t="s">
        <v>3</v>
      </c>
      <c r="B4" s="11"/>
    </row>
    <row r="5" spans="1:2" ht="33" customHeight="1">
      <c r="A5" s="5" t="s">
        <v>4</v>
      </c>
      <c r="B5" s="10"/>
    </row>
    <row r="6" spans="1:2" ht="33" customHeight="1">
      <c r="A6" s="2" t="s">
        <v>5</v>
      </c>
      <c r="B6" s="11"/>
    </row>
    <row r="7" spans="1:2" ht="33" customHeight="1">
      <c r="A7" s="5" t="s">
        <v>6</v>
      </c>
      <c r="B7" s="10"/>
    </row>
    <row r="8" spans="1:2" ht="33" customHeight="1">
      <c r="A8" s="3" t="s">
        <v>7</v>
      </c>
      <c r="B8" s="11"/>
    </row>
    <row r="9" spans="1:2" ht="33" customHeight="1">
      <c r="A9" s="5" t="s">
        <v>8</v>
      </c>
      <c r="B9" s="10"/>
    </row>
    <row r="10" spans="1:2" ht="33" customHeight="1">
      <c r="A10" s="2" t="s">
        <v>9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0"/>
  <sheetViews>
    <sheetView tabSelected="1" workbookViewId="0">
      <selection activeCell="E1" sqref="E1"/>
    </sheetView>
  </sheetViews>
  <sheetFormatPr defaultRowHeight="15.75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8" width="7.125" style="16" customWidth="1"/>
    <col min="9" max="9" width="7.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4.5" thickTop="1" thickBot="1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32.25">
      <c r="A2" s="13" t="s">
        <v>28</v>
      </c>
      <c r="B2" s="15">
        <v>45859</v>
      </c>
      <c r="C2" s="21" t="s">
        <v>29</v>
      </c>
      <c r="D2" s="13" t="s">
        <v>30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0</v>
      </c>
      <c r="R2" s="22"/>
    </row>
    <row r="3" spans="1:18" ht="32.25" thickBot="1">
      <c r="A3" s="13" t="s">
        <v>31</v>
      </c>
      <c r="B3" s="15">
        <v>45859</v>
      </c>
      <c r="C3" s="21" t="s">
        <v>32</v>
      </c>
      <c r="D3" s="13" t="s">
        <v>33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 t="shared" ref="Q3:Q66" si="0">SUM(E3:P3)</f>
        <v>0</v>
      </c>
      <c r="R3" s="22"/>
    </row>
    <row r="4" spans="1:18" ht="79.5" thickBot="1">
      <c r="A4" s="13" t="s">
        <v>34</v>
      </c>
      <c r="B4" s="15">
        <v>45859</v>
      </c>
      <c r="C4" s="21" t="s">
        <v>35</v>
      </c>
      <c r="D4" s="13" t="s">
        <v>36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si="0"/>
        <v>0</v>
      </c>
      <c r="R4" s="22"/>
    </row>
    <row r="5" spans="1:18" ht="32.25" thickBot="1">
      <c r="A5" s="13" t="s">
        <v>37</v>
      </c>
      <c r="B5" s="15">
        <v>45859</v>
      </c>
      <c r="C5" s="21" t="s">
        <v>38</v>
      </c>
      <c r="D5" s="13" t="s">
        <v>39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32.25" thickBot="1">
      <c r="A6" s="13" t="s">
        <v>40</v>
      </c>
      <c r="B6" s="15">
        <v>45859</v>
      </c>
      <c r="C6" s="21" t="s">
        <v>41</v>
      </c>
      <c r="D6" s="13" t="s">
        <v>42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2.25" thickBot="1">
      <c r="A7" s="13" t="s">
        <v>43</v>
      </c>
      <c r="B7" s="15">
        <v>45859</v>
      </c>
      <c r="C7" s="21" t="s">
        <v>44</v>
      </c>
      <c r="D7" s="13" t="s">
        <v>45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2.25" thickBot="1">
      <c r="A8" s="13" t="s">
        <v>46</v>
      </c>
      <c r="B8" s="15">
        <v>45859</v>
      </c>
      <c r="C8" s="21" t="s">
        <v>44</v>
      </c>
      <c r="D8" s="13" t="s">
        <v>45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16.5" thickBot="1">
      <c r="A9" s="13" t="s">
        <v>47</v>
      </c>
      <c r="B9" s="15">
        <v>45859</v>
      </c>
      <c r="C9" s="21" t="s">
        <v>48</v>
      </c>
      <c r="D9" s="13" t="s">
        <v>49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16.5" thickBot="1">
      <c r="A10" s="13" t="s">
        <v>50</v>
      </c>
      <c r="B10" s="15">
        <v>45868</v>
      </c>
      <c r="C10" s="21" t="s">
        <v>51</v>
      </c>
      <c r="D10" s="13" t="s">
        <v>52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16.5" thickBot="1">
      <c r="A11" s="13" t="s">
        <v>53</v>
      </c>
      <c r="B11" s="15">
        <v>46054</v>
      </c>
      <c r="C11" s="21" t="s">
        <v>54</v>
      </c>
      <c r="D11" s="13" t="s">
        <v>55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48" thickBot="1">
      <c r="A12" s="13" t="s">
        <v>56</v>
      </c>
      <c r="B12" s="15">
        <v>46174</v>
      </c>
      <c r="C12" s="21" t="s">
        <v>57</v>
      </c>
      <c r="D12" s="13" t="s">
        <v>58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32.25" thickBot="1">
      <c r="A13" s="13" t="s">
        <v>59</v>
      </c>
      <c r="B13" s="15">
        <v>45910</v>
      </c>
      <c r="C13" s="21" t="s">
        <v>60</v>
      </c>
      <c r="D13" s="13" t="s">
        <v>61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2.25" thickBot="1">
      <c r="A14" s="13" t="s">
        <v>62</v>
      </c>
      <c r="B14" s="15">
        <v>45910</v>
      </c>
      <c r="C14" s="21" t="s">
        <v>57</v>
      </c>
      <c r="D14" s="13" t="s">
        <v>63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/>
    </row>
    <row r="15" spans="1:18" ht="32.25" thickBot="1">
      <c r="A15" s="13" t="s">
        <v>64</v>
      </c>
      <c r="B15" s="15">
        <v>46143</v>
      </c>
      <c r="C15" s="21" t="s">
        <v>65</v>
      </c>
      <c r="D15" s="13" t="s">
        <v>66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32.25" thickBot="1">
      <c r="A16" s="13" t="s">
        <v>67</v>
      </c>
      <c r="B16" s="15">
        <v>46143</v>
      </c>
      <c r="C16" s="21" t="s">
        <v>65</v>
      </c>
      <c r="D16" s="13" t="s">
        <v>66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16.5" thickBot="1">
      <c r="A17" s="13" t="s">
        <v>68</v>
      </c>
      <c r="B17" s="15">
        <v>46188</v>
      </c>
      <c r="C17" s="21" t="s">
        <v>54</v>
      </c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16.5" thickBot="1">
      <c r="A18" s="13"/>
      <c r="B18" s="15"/>
      <c r="C18" s="2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16.5" thickBot="1">
      <c r="A19" s="13"/>
      <c r="B19" s="15"/>
      <c r="C19" s="2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16.5" thickBot="1">
      <c r="A20" s="13"/>
      <c r="B20" s="15"/>
      <c r="C20" s="21"/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16.5" thickBot="1">
      <c r="A21" s="13"/>
      <c r="B21" s="15"/>
      <c r="C21" s="21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16.5" thickBot="1">
      <c r="A22" s="13"/>
      <c r="B22" s="15"/>
      <c r="C22" s="21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6.5" thickBot="1">
      <c r="A23" s="13"/>
      <c r="B23" s="15"/>
      <c r="C23" s="21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16.5" thickBot="1">
      <c r="A24" s="13"/>
      <c r="B24" s="15"/>
      <c r="C24" s="21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16.5" thickBot="1">
      <c r="A25" s="13"/>
      <c r="B25" s="15"/>
      <c r="C25" s="21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16.5" thickBot="1">
      <c r="A26" s="13"/>
      <c r="B26" s="15"/>
      <c r="C26" s="21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16.5" thickBot="1">
      <c r="A27" s="13"/>
      <c r="B27" s="15"/>
      <c r="C27" s="21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16.5" thickBot="1">
      <c r="A28" s="13"/>
      <c r="B28" s="15"/>
      <c r="C28" s="21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6.5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6.5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6.5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6.5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6.5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6.5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6.5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6.5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6.5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6.5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6.5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6.5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6.5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6.5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6.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6.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6.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6.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6.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6.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6.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6.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6.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6.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6.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6.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6.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6.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6.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6.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6.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6.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6.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6.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6.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6.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6.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6.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6.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ref="Q67:Q130" si="1">SUM(E67:P67)</f>
        <v>0</v>
      </c>
      <c r="R67" s="22"/>
    </row>
    <row r="68" spans="1:18" ht="16.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si="1"/>
        <v>0</v>
      </c>
      <c r="R68" s="22"/>
    </row>
    <row r="69" spans="1:18" ht="16.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6.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6.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6.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6.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6.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6.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6.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6.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6.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6.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6.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6.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6.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6.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6.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6.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6.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6.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6.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6.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6.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6.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6.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6.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6.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6.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6.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6.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6.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6.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6.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6.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6.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6.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6.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6.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6.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6.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6.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6.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6.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6.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6.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6.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6.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6.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6.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6.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6.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6.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6.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6.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6.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6.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6.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6.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6.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6.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6.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ref="Q131:Q194" si="2">SUM(E131:P131)</f>
        <v>0</v>
      </c>
      <c r="R131" s="22"/>
    </row>
    <row r="132" spans="1:18" ht="16.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si="2"/>
        <v>0</v>
      </c>
      <c r="R132" s="22"/>
    </row>
    <row r="133" spans="1:18" ht="16.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6.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6.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6.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6.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6.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6.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6.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6.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6.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13"/>
    </row>
    <row r="144" spans="1:18" ht="16.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6.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6.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6.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6.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6.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6.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6.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6.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6.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6.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6.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6.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6.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6.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6.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6.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6.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6.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6.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6.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6.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6.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6.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6.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6.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6.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6.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6.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6.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6.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6.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6.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6.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6.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6.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6.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6.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6.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6.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6.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6.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6.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6.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6.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6.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6.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6.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6.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ref="Q195:Q250" si="3">SUM(E195:P195)</f>
        <v>0</v>
      </c>
      <c r="R195" s="13"/>
    </row>
    <row r="196" spans="1:18" ht="16.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si="3"/>
        <v>0</v>
      </c>
      <c r="R196" s="13"/>
    </row>
    <row r="197" spans="1:18" ht="16.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6.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6.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6.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6.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6.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6.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6.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6.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6.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6.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6.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6.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6.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6.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6.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6.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6.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6.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6.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6.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6.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6.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6.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6.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6.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6.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6.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6.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6.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6.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6.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6.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6.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6.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6.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6.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6.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6.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6.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6.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6.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6.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6.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6.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6.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6.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</sheetData>
  <sheetProtection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69</v>
      </c>
      <c r="B1" s="28"/>
      <c r="C1" s="29"/>
      <c r="D1" s="29"/>
      <c r="E1" s="29"/>
      <c r="F1" s="30"/>
      <c r="J1" t="s">
        <v>70</v>
      </c>
      <c r="K1" t="s">
        <v>71</v>
      </c>
    </row>
    <row r="2" spans="1:11" ht="39.950000000000003" customHeight="1">
      <c r="A2" s="6" t="s">
        <v>12</v>
      </c>
      <c r="B2" s="26" t="s">
        <v>72</v>
      </c>
      <c r="C2" s="27"/>
      <c r="D2" s="27"/>
      <c r="E2" s="27"/>
      <c r="F2" s="31"/>
      <c r="J2" s="9" t="s">
        <v>73</v>
      </c>
      <c r="K2">
        <f>COUNTIF('2. ROSC Active'!C2:C250,J2)</f>
        <v>0</v>
      </c>
    </row>
    <row r="3" spans="1:11" ht="39.950000000000003" customHeight="1">
      <c r="A3" s="24" t="s">
        <v>74</v>
      </c>
      <c r="B3" s="23" t="s">
        <v>54</v>
      </c>
      <c r="C3" s="23" t="s">
        <v>75</v>
      </c>
      <c r="D3" s="23" t="s">
        <v>76</v>
      </c>
      <c r="E3" s="23"/>
      <c r="F3" s="25"/>
      <c r="J3" s="9" t="s">
        <v>77</v>
      </c>
      <c r="K3">
        <f>COUNTIF('2. ROSC Active'!C2:C250,J3)</f>
        <v>0</v>
      </c>
    </row>
    <row r="4" spans="1:11" ht="39.950000000000003" customHeight="1">
      <c r="A4" s="1" t="s">
        <v>78</v>
      </c>
      <c r="B4" s="6" t="s">
        <v>79</v>
      </c>
      <c r="C4" s="6" t="s">
        <v>80</v>
      </c>
      <c r="D4" s="6" t="s">
        <v>81</v>
      </c>
      <c r="E4" s="6" t="s">
        <v>65</v>
      </c>
      <c r="F4" s="7"/>
      <c r="J4" s="9" t="s">
        <v>82</v>
      </c>
      <c r="K4">
        <f>COUNTIF('2. ROSC Active'!C2:C250,J4)</f>
        <v>0</v>
      </c>
    </row>
    <row r="5" spans="1:11" ht="39.950000000000003" customHeight="1">
      <c r="A5" s="1" t="s">
        <v>83</v>
      </c>
      <c r="B5" s="6" t="s">
        <v>84</v>
      </c>
      <c r="C5" s="6" t="s">
        <v>85</v>
      </c>
      <c r="D5" s="6" t="s">
        <v>60</v>
      </c>
      <c r="E5" s="6"/>
      <c r="F5" s="7"/>
      <c r="J5" s="9" t="s">
        <v>86</v>
      </c>
      <c r="K5">
        <f>COUNTIF('2. ROSC Active'!C2:C250,J5)</f>
        <v>0</v>
      </c>
    </row>
    <row r="6" spans="1:11" ht="39.950000000000003" customHeight="1">
      <c r="A6" s="1" t="s">
        <v>87</v>
      </c>
      <c r="B6" s="6" t="s">
        <v>88</v>
      </c>
      <c r="C6" s="6" t="s">
        <v>89</v>
      </c>
      <c r="D6" s="6" t="s">
        <v>90</v>
      </c>
      <c r="E6" s="6"/>
      <c r="F6" s="7"/>
      <c r="J6" s="9" t="s">
        <v>48</v>
      </c>
      <c r="K6">
        <f>COUNTIF('2. ROSC Active'!C2:C250,J6)</f>
        <v>1</v>
      </c>
    </row>
    <row r="7" spans="1:11" ht="51" customHeight="1">
      <c r="A7" s="1" t="s">
        <v>91</v>
      </c>
      <c r="B7" s="6" t="s">
        <v>92</v>
      </c>
      <c r="C7" s="6" t="s">
        <v>93</v>
      </c>
      <c r="D7" s="6" t="s">
        <v>94</v>
      </c>
      <c r="E7" s="6" t="s">
        <v>95</v>
      </c>
      <c r="F7" s="6" t="s">
        <v>29</v>
      </c>
      <c r="J7" s="9" t="s">
        <v>96</v>
      </c>
      <c r="K7">
        <f>COUNTIF('2. ROSC Active'!C2:C250,J7)</f>
        <v>0</v>
      </c>
    </row>
    <row r="8" spans="1:11" ht="48.75" customHeight="1">
      <c r="A8" s="1" t="s">
        <v>97</v>
      </c>
      <c r="B8" s="6" t="s">
        <v>98</v>
      </c>
      <c r="C8" s="6" t="s">
        <v>99</v>
      </c>
      <c r="D8" s="23" t="s">
        <v>100</v>
      </c>
      <c r="E8" s="6" t="s">
        <v>101</v>
      </c>
      <c r="F8" s="6" t="s">
        <v>102</v>
      </c>
      <c r="J8" s="9" t="s">
        <v>103</v>
      </c>
      <c r="K8">
        <f>COUNTIF('2. ROSC Active'!C2:C250,J8)</f>
        <v>0</v>
      </c>
    </row>
    <row r="9" spans="1:11" ht="47.25" customHeight="1">
      <c r="A9" s="1" t="s">
        <v>104</v>
      </c>
      <c r="B9" s="6" t="s">
        <v>41</v>
      </c>
      <c r="C9" s="6" t="s">
        <v>57</v>
      </c>
      <c r="D9" s="6" t="s">
        <v>35</v>
      </c>
      <c r="E9" s="6" t="s">
        <v>105</v>
      </c>
      <c r="F9" s="7"/>
      <c r="J9" s="9" t="s">
        <v>84</v>
      </c>
      <c r="K9">
        <f>COUNTIF('2. ROSC Active'!C2:C250,J9)</f>
        <v>0</v>
      </c>
    </row>
    <row r="10" spans="1:11" ht="39.950000000000003" customHeight="1">
      <c r="A10" s="1" t="s">
        <v>106</v>
      </c>
      <c r="B10" s="6" t="s">
        <v>107</v>
      </c>
      <c r="C10" s="6" t="s">
        <v>108</v>
      </c>
      <c r="D10" s="6" t="s">
        <v>44</v>
      </c>
      <c r="E10" s="6" t="s">
        <v>51</v>
      </c>
      <c r="F10" s="7"/>
      <c r="J10" s="9" t="s">
        <v>85</v>
      </c>
      <c r="K10">
        <f>COUNTIF('2. ROSC Active'!C2:C250,J10)</f>
        <v>0</v>
      </c>
    </row>
    <row r="11" spans="1:11" ht="54.75" customHeight="1">
      <c r="A11" s="1" t="s">
        <v>109</v>
      </c>
      <c r="B11" s="6" t="s">
        <v>110</v>
      </c>
      <c r="C11" s="6" t="s">
        <v>111</v>
      </c>
      <c r="D11" s="6" t="s">
        <v>112</v>
      </c>
      <c r="E11" s="6" t="s">
        <v>113</v>
      </c>
      <c r="F11" s="6" t="s">
        <v>114</v>
      </c>
      <c r="J11" s="9" t="s">
        <v>60</v>
      </c>
      <c r="K11">
        <f>COUNTIF('2. ROSC Active'!C2:C250,J11)</f>
        <v>1</v>
      </c>
    </row>
    <row r="12" spans="1:11" ht="39.950000000000003" customHeight="1">
      <c r="A12" s="1" t="s">
        <v>115</v>
      </c>
      <c r="B12" s="6" t="s">
        <v>116</v>
      </c>
      <c r="C12" s="6" t="s">
        <v>117</v>
      </c>
      <c r="D12" s="6" t="s">
        <v>32</v>
      </c>
      <c r="E12" s="6" t="s">
        <v>118</v>
      </c>
      <c r="F12" s="7"/>
      <c r="J12" s="9" t="s">
        <v>89</v>
      </c>
      <c r="K12">
        <f>COUNTIF('2. ROSC Active'!C2:C250,J12)</f>
        <v>0</v>
      </c>
    </row>
    <row r="13" spans="1:11" ht="39.950000000000003" customHeight="1">
      <c r="A13" s="1" t="s">
        <v>119</v>
      </c>
      <c r="B13" s="6" t="s">
        <v>120</v>
      </c>
      <c r="C13" s="6" t="s">
        <v>121</v>
      </c>
      <c r="D13" s="6"/>
      <c r="E13" s="6"/>
      <c r="F13" s="7"/>
      <c r="J13" s="9" t="s">
        <v>90</v>
      </c>
      <c r="K13">
        <f>COUNTIF('2. ROSC Active'!C2:C250,J13)</f>
        <v>0</v>
      </c>
    </row>
    <row r="14" spans="1:11" ht="39.950000000000003" customHeight="1">
      <c r="A14" s="1" t="s">
        <v>122</v>
      </c>
      <c r="B14" s="6" t="s">
        <v>96</v>
      </c>
      <c r="C14" s="8" t="s">
        <v>86</v>
      </c>
      <c r="D14" s="6" t="s">
        <v>48</v>
      </c>
      <c r="E14" s="6" t="s">
        <v>103</v>
      </c>
      <c r="F14" s="7"/>
      <c r="J14" s="9" t="s">
        <v>88</v>
      </c>
      <c r="K14">
        <f>COUNTIF('2. ROSC Active'!C2:C250,J14)</f>
        <v>0</v>
      </c>
    </row>
    <row r="15" spans="1:11" ht="39.950000000000003" customHeight="1">
      <c r="A15" s="1" t="s">
        <v>123</v>
      </c>
      <c r="B15" s="6" t="s">
        <v>38</v>
      </c>
      <c r="C15" s="6" t="s">
        <v>124</v>
      </c>
      <c r="D15" s="6"/>
      <c r="E15" s="6"/>
      <c r="F15" s="7"/>
      <c r="J15" s="9" t="s">
        <v>100</v>
      </c>
      <c r="K15">
        <f>COUNTIF('2. ROSC Active'!C2:C250,J15)</f>
        <v>0</v>
      </c>
    </row>
    <row r="16" spans="1:11" ht="39.950000000000003" customHeight="1">
      <c r="A16" s="24" t="s">
        <v>125</v>
      </c>
      <c r="B16" s="23" t="s">
        <v>126</v>
      </c>
      <c r="C16" s="23"/>
      <c r="D16" s="23"/>
      <c r="E16" s="23"/>
      <c r="F16" s="7"/>
      <c r="J16" s="9" t="s">
        <v>99</v>
      </c>
      <c r="K16">
        <f>COUNTIF('2. ROSC Active'!C2:C250,J16)</f>
        <v>0</v>
      </c>
    </row>
    <row r="17" spans="1:11" ht="39.950000000000003" customHeight="1">
      <c r="A17" s="24" t="s">
        <v>127</v>
      </c>
      <c r="B17" s="6" t="s">
        <v>73</v>
      </c>
      <c r="C17" s="6" t="s">
        <v>77</v>
      </c>
      <c r="D17" s="6" t="s">
        <v>82</v>
      </c>
      <c r="E17" s="6"/>
      <c r="F17" s="7"/>
      <c r="J17" s="9" t="s">
        <v>98</v>
      </c>
      <c r="K17">
        <f>COUNTIF('2. ROSC Active'!C2:C250,J17)</f>
        <v>0</v>
      </c>
    </row>
    <row r="18" spans="1:11">
      <c r="J18" s="9" t="s">
        <v>102</v>
      </c>
      <c r="K18">
        <f>COUNTIF('2. ROSC Active'!C2:C250,J18)</f>
        <v>0</v>
      </c>
    </row>
    <row r="19" spans="1:11">
      <c r="J19" s="9" t="s">
        <v>101</v>
      </c>
      <c r="K19">
        <f>COUNTIF('2. ROSC Active'!C2:C250,J19)</f>
        <v>0</v>
      </c>
    </row>
    <row r="20" spans="1:11">
      <c r="J20" s="9" t="s">
        <v>44</v>
      </c>
      <c r="K20">
        <f>COUNTIF('2. ROSC Active'!C2:C250,J20)</f>
        <v>2</v>
      </c>
    </row>
    <row r="21" spans="1:11">
      <c r="J21" s="9" t="s">
        <v>108</v>
      </c>
      <c r="K21">
        <f>COUNTIF('2. ROSC Active'!C2:C250,J21)</f>
        <v>0</v>
      </c>
    </row>
    <row r="22" spans="1:11">
      <c r="J22" s="9" t="s">
        <v>107</v>
      </c>
      <c r="K22">
        <f>COUNTIF('2. ROSC Active'!C2:C250,J22)</f>
        <v>0</v>
      </c>
    </row>
    <row r="23" spans="1:11">
      <c r="J23" s="9" t="s">
        <v>51</v>
      </c>
      <c r="K23">
        <f>COUNTIF('2. ROSC Active'!C2:C250,J23)</f>
        <v>1</v>
      </c>
    </row>
    <row r="24" spans="1:11">
      <c r="J24" s="9" t="s">
        <v>116</v>
      </c>
      <c r="K24">
        <f>COUNTIF('2. ROSC Active'!C2:C250,J24)</f>
        <v>0</v>
      </c>
    </row>
    <row r="25" spans="1:11">
      <c r="J25" s="9" t="s">
        <v>118</v>
      </c>
      <c r="K25">
        <f>COUNTIF('2. ROSC Active'!C2:C250,J25)</f>
        <v>0</v>
      </c>
    </row>
    <row r="26" spans="1:11">
      <c r="J26" s="9" t="s">
        <v>32</v>
      </c>
      <c r="K26">
        <f>COUNTIF('2. ROSC Active'!C2:C250,J26)</f>
        <v>1</v>
      </c>
    </row>
    <row r="27" spans="1:11">
      <c r="J27" s="9" t="s">
        <v>117</v>
      </c>
      <c r="K27">
        <f>COUNTIF('2. ROSC Active'!C2:C250,J27)</f>
        <v>0</v>
      </c>
    </row>
    <row r="28" spans="1:11">
      <c r="J28" s="9" t="s">
        <v>113</v>
      </c>
      <c r="K28">
        <f>COUNTIF('2. ROSC Active'!C2:C250,J28)</f>
        <v>0</v>
      </c>
    </row>
    <row r="29" spans="1:11">
      <c r="J29" s="9" t="s">
        <v>111</v>
      </c>
      <c r="K29">
        <f>COUNTIF('2. ROSC Active'!C2:C250,J29)</f>
        <v>0</v>
      </c>
    </row>
    <row r="30" spans="1:11">
      <c r="J30" s="9" t="s">
        <v>112</v>
      </c>
      <c r="K30">
        <f>COUNTIF('2. ROSC Active'!C2:C250,J30)</f>
        <v>0</v>
      </c>
    </row>
    <row r="31" spans="1:11">
      <c r="J31" s="9" t="s">
        <v>110</v>
      </c>
      <c r="K31">
        <f>COUNTIF('2. ROSC Active'!C2:C250,J31)</f>
        <v>0</v>
      </c>
    </row>
    <row r="32" spans="1:11">
      <c r="J32" s="9" t="s">
        <v>114</v>
      </c>
      <c r="K32">
        <f>COUNTIF('2. ROSC Active'!C2:C250,J32)</f>
        <v>0</v>
      </c>
    </row>
    <row r="33" spans="10:11">
      <c r="J33" s="9" t="s">
        <v>126</v>
      </c>
      <c r="K33">
        <f>COUNTIF('2. ROSC Active'!C2:C250,J33)</f>
        <v>0</v>
      </c>
    </row>
    <row r="34" spans="10:11">
      <c r="J34" s="9" t="s">
        <v>75</v>
      </c>
      <c r="K34">
        <f>COUNTIF('2. ROSC Active'!C2:C250,J34)</f>
        <v>0</v>
      </c>
    </row>
    <row r="35" spans="10:11">
      <c r="J35" s="9" t="s">
        <v>76</v>
      </c>
      <c r="K35">
        <f>COUNTIF('2. ROSC Active'!C2:C250,J35)</f>
        <v>0</v>
      </c>
    </row>
    <row r="36" spans="10:11">
      <c r="J36" s="9" t="s">
        <v>54</v>
      </c>
      <c r="K36">
        <f>COUNTIF('2. ROSC Active'!C2:C250,J36)</f>
        <v>2</v>
      </c>
    </row>
    <row r="37" spans="10:11">
      <c r="J37" s="9" t="s">
        <v>80</v>
      </c>
      <c r="K37">
        <f>COUNTIF('2. ROSC Active'!C2:C250,J37)</f>
        <v>0</v>
      </c>
    </row>
    <row r="38" spans="10:11">
      <c r="J38" s="9" t="s">
        <v>81</v>
      </c>
      <c r="K38">
        <f>COUNTIF('2. ROSC Active'!C2:C250,J38)</f>
        <v>0</v>
      </c>
    </row>
    <row r="39" spans="10:11">
      <c r="J39" s="9" t="s">
        <v>65</v>
      </c>
      <c r="K39">
        <f>COUNTIF('2. ROSC Active'!C2:C250,J39)</f>
        <v>2</v>
      </c>
    </row>
    <row r="40" spans="10:11">
      <c r="J40" s="9" t="s">
        <v>79</v>
      </c>
      <c r="K40">
        <f>COUNTIF('2. ROSC Active'!C2:C250,J40)</f>
        <v>0</v>
      </c>
    </row>
    <row r="41" spans="10:11">
      <c r="J41" s="9" t="s">
        <v>94</v>
      </c>
      <c r="K41">
        <f>COUNTIF('2. ROSC Active'!C2:C250,J41)</f>
        <v>0</v>
      </c>
    </row>
    <row r="42" spans="10:11">
      <c r="J42" s="9" t="s">
        <v>128</v>
      </c>
      <c r="K42">
        <f>COUNTIF('2. ROSC Active'!C2:C250,J42)</f>
        <v>0</v>
      </c>
    </row>
    <row r="43" spans="10:11">
      <c r="J43" s="9" t="s">
        <v>29</v>
      </c>
      <c r="K43">
        <f>COUNTIF('2. ROSC Active'!C2:C250,J43)</f>
        <v>1</v>
      </c>
    </row>
    <row r="44" spans="10:11">
      <c r="J44" s="9" t="s">
        <v>93</v>
      </c>
      <c r="K44">
        <f>COUNTIF('2. ROSC Active'!C2:C250,J44)</f>
        <v>0</v>
      </c>
    </row>
    <row r="45" spans="10:11">
      <c r="J45" s="9" t="s">
        <v>95</v>
      </c>
      <c r="K45">
        <f>COUNTIF('2. ROSC Active'!C2:C250,J45)</f>
        <v>0</v>
      </c>
    </row>
    <row r="46" spans="10:11">
      <c r="J46" s="9" t="s">
        <v>105</v>
      </c>
      <c r="K46">
        <f>COUNTIF('2. ROSC Active'!C2:C250,J46)</f>
        <v>0</v>
      </c>
    </row>
    <row r="47" spans="10:11">
      <c r="J47" s="9" t="s">
        <v>57</v>
      </c>
      <c r="K47">
        <f>COUNTIF('2. ROSC Active'!C2:C250,J47)</f>
        <v>2</v>
      </c>
    </row>
    <row r="48" spans="10:11">
      <c r="J48" s="9" t="s">
        <v>41</v>
      </c>
      <c r="K48">
        <f>COUNTIF('2. ROSC Active'!C2:C250,J48)</f>
        <v>1</v>
      </c>
    </row>
    <row r="49" spans="10:11">
      <c r="J49" s="9" t="s">
        <v>35</v>
      </c>
      <c r="K49">
        <f>COUNTIF('2. ROSC Active'!C2:C250,J49)</f>
        <v>1</v>
      </c>
    </row>
    <row r="50" spans="10:11">
      <c r="J50" s="9" t="s">
        <v>120</v>
      </c>
      <c r="K50">
        <f>COUNTIF('2. ROSC Active'!C2:C250,J50)</f>
        <v>0</v>
      </c>
    </row>
    <row r="51" spans="10:11">
      <c r="J51" s="9" t="s">
        <v>121</v>
      </c>
      <c r="K51">
        <f>COUNTIF('2. ROSC Active'!C2:C250,J51)</f>
        <v>0</v>
      </c>
    </row>
    <row r="52" spans="10:11">
      <c r="J52" s="9" t="s">
        <v>38</v>
      </c>
      <c r="K52">
        <f>COUNTIF('2. ROSC Active'!C2:C250,J52)</f>
        <v>1</v>
      </c>
    </row>
    <row r="53" spans="10:11">
      <c r="J53" s="9" t="s">
        <v>124</v>
      </c>
      <c r="K53">
        <f>COUNTIF('2. ROSC Active'!C2:C250,J53)</f>
        <v>0</v>
      </c>
    </row>
    <row r="55" spans="10:11">
      <c r="J55" s="9" t="s">
        <v>129</v>
      </c>
      <c r="K55">
        <f>SUM(K2:K53)</f>
        <v>16</v>
      </c>
    </row>
    <row r="56" spans="10:11">
      <c r="J56" s="9" t="s">
        <v>130</v>
      </c>
      <c r="K56">
        <f>COUNTIF(K2:K53, "&gt;0")</f>
        <v>12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468EA-AB6D-4C59-8655-B84F668853E1}"/>
</file>

<file path=customXml/itemProps2.xml><?xml version="1.0" encoding="utf-8"?>
<ds:datastoreItem xmlns:ds="http://schemas.openxmlformats.org/officeDocument/2006/customXml" ds:itemID="{85D4696A-63FD-47BF-B903-1D3F63A44BFD}"/>
</file>

<file path=customXml/itemProps3.xml><?xml version="1.0" encoding="utf-8"?>
<ds:datastoreItem xmlns:ds="http://schemas.openxmlformats.org/officeDocument/2006/customXml" ds:itemID="{7E79E018-6497-489F-8831-01509CE2DD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2026-07-28T16:08:40Z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