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berly.Sriner\Downloads\"/>
    </mc:Choice>
  </mc:AlternateContent>
  <xr:revisionPtr revIDLastSave="0" documentId="8_{7A6F734E-1F5B-4648-8C63-AB43FECB171D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44" i="3" l="1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<sst xmlns="http://schemas.openxmlformats.org/spreadsheetml/2006/main" count="275" uniqueCount="193">
  <si>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</si>
  <si>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</si>
  <si>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</si>
  <si>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</si>
  <si>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</si>
  <si>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</si>
  <si>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</si>
  <si>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</si>
  <si>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</si>
  <si>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</si>
  <si>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</si>
  <si>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</si>
  <si>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</si>
  <si>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</si>
  <si>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</si>
  <si>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</si>
  <si>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</si>
  <si>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</si>
  <si>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</si>
  <si>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</si>
  <si>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</si>
  <si>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</si>
  <si>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</si>
  <si>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</si>
  <si>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</si>
  <si>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</si>
  <si>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</si>
  <si>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</si>
  <si>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</si>
  <si>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</si>
  <si>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</si>
  <si>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</si>
  <si>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</si>
  <si>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</si>
  <si>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</si>
  <si>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</si>
  <si>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</si>
  <si>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</si>
  <si>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</si>
  <si>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</si>
  <si>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</si>
  <si>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</si>
  <si>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</si>
  <si>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</si>
  <si>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</si>
  <si>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</si>
  <si>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</si>
  <si>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</si>
  <si>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</si>
  <si>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</si>
  <si>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</si>
  <si>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</si>
  <si>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</si>
  <si>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</si>
  <si>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</si>
  <si>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</si>
  <si>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</si>
  <si>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</si>
  <si>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</si>
  <si>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</si>
  <si>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</si>
  <si>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</si>
  <si>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</si>
  <si>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</si>
  <si>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</si>
  <si>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</si>
  <si>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</si>
  <si>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</si>
  <si>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</si>
  <si>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</si>
  <si>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</si>
  <si>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</si>
  <si>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</si>
  <si>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</si>
  <si>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</si>
  <si>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</si>
  <si>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</si>
  <si>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</si>
  <si>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</si>
  <si>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</si>
  <si>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</si>
  <si>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</si>
  <si>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</si>
  <si>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</si>
  <si>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</si>
  <si>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</si>
  <si>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</si>
  <si>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</si>
  <si>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</si>
  <si>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</si>
  <si>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</si>
  <si>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</si>
  <si>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</si>
  <si>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</si>
  <si>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</si>
  <si>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</si>
  <si>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</si>
  <si>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</si>
  <si>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</si>
  <si>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</si>
  <si>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</si>
  <si>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</si>
  <si>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Alex Schnieder</t>
  </si>
  <si>
    <t>HSHS Community Health Outreach</t>
  </si>
  <si>
    <t>Becky Rhodes</t>
  </si>
  <si>
    <t>Family Life Center Parenting Coordinator for Effingham location</t>
  </si>
  <si>
    <t>Beth Wise</t>
  </si>
  <si>
    <t>Supervisor for Effingham County Connections &amp; Family Resource Center</t>
  </si>
  <si>
    <t>Madison LeMay</t>
  </si>
  <si>
    <t>Probation Program Manager</t>
  </si>
  <si>
    <t>Nathan Nichols</t>
  </si>
  <si>
    <t>Public transportation (CIPT)- Mobility manager</t>
  </si>
  <si>
    <t>Justin Carder</t>
  </si>
  <si>
    <t>IDHS Division of Family &amp; Community Services Admin in Olney</t>
  </si>
  <si>
    <t>Kelly Buscher</t>
  </si>
  <si>
    <t>Effingham County Case Manager</t>
  </si>
  <si>
    <t>Works closely with same individuals ROSC supports, shares ROSC info constantly, always willing to help</t>
  </si>
  <si>
    <t>Meghan Rewers</t>
  </si>
  <si>
    <t xml:space="preserve">Crisis Nursery Director </t>
  </si>
  <si>
    <t>Attends Council meetings and provides input and youth-oriented resources, huge supporter of ROSC and will help any way she can</t>
  </si>
  <si>
    <t>Olivia Jenkins</t>
  </si>
  <si>
    <t>Hour House Prevention worker</t>
  </si>
  <si>
    <t>Norbert Soltwedel</t>
  </si>
  <si>
    <t>County Board member</t>
  </si>
  <si>
    <t>Retired, meets with ROSC frequently to discuss partnerships with other organizations and community needs he sees</t>
  </si>
  <si>
    <t>Maggie Gouchenouer</t>
  </si>
  <si>
    <t>TASC Data Analyst</t>
  </si>
  <si>
    <t>Jenn Galvan</t>
  </si>
  <si>
    <t>Family Resoure Center Advocate</t>
  </si>
  <si>
    <t>FRC works with DCFS families in Effingham County, large player in Council recruitment</t>
  </si>
  <si>
    <t>Heather Greenwood</t>
  </si>
  <si>
    <t>Southeast Illinois Area Health Education Center Outreach</t>
  </si>
  <si>
    <t>Clay County, member of Deflection Initative, great collaborator &amp; new ideas</t>
  </si>
  <si>
    <t>Paul Kuhns</t>
  </si>
  <si>
    <t>Effingahm County Sheriff</t>
  </si>
  <si>
    <t>Tommy Alsobrooks</t>
  </si>
  <si>
    <t>Nick Phillips</t>
  </si>
  <si>
    <t>Outreach for Catholic Charities</t>
  </si>
  <si>
    <t>Kasey Kemme</t>
  </si>
  <si>
    <t>U of I Ext Director in Effingham</t>
  </si>
  <si>
    <t>Keith Powell</t>
  </si>
  <si>
    <t>Safe Families for Children</t>
  </si>
  <si>
    <t>Kaylyn Johnson</t>
  </si>
  <si>
    <t>Probation case manager</t>
  </si>
  <si>
    <t>Samantha Weidner</t>
  </si>
  <si>
    <t>Effingham/Clay Co Health Department; family services</t>
  </si>
  <si>
    <t>Jeannetta Workman</t>
  </si>
  <si>
    <t>Wright Choice Counseling- CADC</t>
  </si>
  <si>
    <t>Rebecca Moore</t>
  </si>
  <si>
    <t>Evolve Counseling- CADC</t>
  </si>
  <si>
    <t>Collaborate w/ him &amp; clients he serves, MAR in jail</t>
  </si>
  <si>
    <t>Stephanie Jackson</t>
  </si>
  <si>
    <t>HSHS Medical Group</t>
  </si>
  <si>
    <t>Michelle Buckley</t>
  </si>
  <si>
    <t>Oxford House Region Outreach Work (covers Effingham Co)</t>
  </si>
  <si>
    <t>Oxford House Senior Outreach Worker</t>
  </si>
  <si>
    <t>Caleb Nehring</t>
  </si>
  <si>
    <t>Aetna Community Outreach Coordinator</t>
  </si>
  <si>
    <t>Carrie Downen</t>
  </si>
  <si>
    <t>DCFS Recruitment and Resource</t>
  </si>
  <si>
    <t>Effingham County ROSC Council</t>
  </si>
  <si>
    <t>Hour House</t>
  </si>
  <si>
    <t>513 N. 13th Street, Mattoon, IL</t>
  </si>
  <si>
    <t>Samantha Hicks</t>
  </si>
  <si>
    <t>217-663-0823</t>
  </si>
  <si>
    <t>samanthah@hourhouserecovery.org</t>
  </si>
  <si>
    <t xml:space="preserve">Jenna Hayes </t>
  </si>
  <si>
    <t>jennah@hourhouserecovery.org; 217-549-5362</t>
  </si>
  <si>
    <t>Region 4</t>
  </si>
  <si>
    <t>Contact for local hospital, coordinated to get policies changed about allowing access to Narcan in ER</t>
  </si>
  <si>
    <t>Attends Council meetings only</t>
  </si>
  <si>
    <t>Often includes ROSC in FLC events if interested &amp; reaches out for resources, part of the Healing Families committee</t>
  </si>
  <si>
    <t>Longest ROSC member, connects ROSC with same clients in both of her programs</t>
  </si>
  <si>
    <t>Primarily in Clay Co, grant writer, attend Council meetings sporadically</t>
  </si>
  <si>
    <t>New to Council &amp; comes regularly, has volunteered to fund things for ROSC</t>
  </si>
  <si>
    <t>part of drug court, mandates ROSC events as pro-socials, on Roads to Recovery committee</t>
  </si>
  <si>
    <t>PLE invited him &amp; he's shown up to Council meetings and provided collaboration and support ever since, collaborated w/ coordinator for PLE questions</t>
  </si>
  <si>
    <t>Takes care of 3 houses in Effingham County, attends Council meetings</t>
  </si>
  <si>
    <t>Oxford House in Effingham Co, PLE who is re-entry as well, ROSC provides a lot of support to OH homes in Effingham</t>
  </si>
  <si>
    <t>Provides Prevention curriculum in EJHS, knows who to contact at most of the schools in the area, attends ROSC events</t>
  </si>
  <si>
    <t>Provides county specific data on drug related arrests, volunteers for ROSC events, on Roads to Recovery committee</t>
  </si>
  <si>
    <t>Uses Transportation list Roads to Recovery committee provided, works with ROSC to find transports to treatment for probation clients</t>
  </si>
  <si>
    <t>A part of Roads to Recovery committee, ROSC attends agency events</t>
  </si>
  <si>
    <t>Possible event partnership for local K-12 schools, contributes ideas at ROSC meetings</t>
  </si>
  <si>
    <t>Healing Families committee, invites new members, frequent contact w/ coordinator for ideas for Council</t>
  </si>
  <si>
    <t>Kat Pennington</t>
  </si>
  <si>
    <t xml:space="preserve">PFP Deflection Specalist </t>
  </si>
  <si>
    <t>only CADC at WCC agency, pops on to Council meetings when she can</t>
  </si>
  <si>
    <t xml:space="preserve">Works closely with same individuals ROSC supports </t>
  </si>
  <si>
    <t>Can't attend Council meetings regularly, always on the side helping Council with donations or resources</t>
  </si>
  <si>
    <t>Attended first Council meeting in March FY26, was on MAR panel, great collaborator with ideas, hard to get ahold of</t>
  </si>
  <si>
    <t>Jenna Hayes</t>
  </si>
  <si>
    <t>Hour House ROSC Program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</si>
</sst>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0" sqref="B10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160</v>
      </c>
    </row>
    <row r="2" spans="1:2" ht="33" customHeight="1" x14ac:dyDescent="0.3">
      <c r="A2" s="2" t="s">
        <v>2</v>
      </c>
      <c r="B2" s="14" t="s">
        <v>161</v>
      </c>
    </row>
    <row r="3" spans="1:2" ht="33" customHeight="1" x14ac:dyDescent="0.3">
      <c r="A3" s="5" t="s">
        <v>3</v>
      </c>
      <c r="B3" s="13" t="s">
        <v>162</v>
      </c>
    </row>
    <row r="4" spans="1:2" ht="33" customHeight="1" x14ac:dyDescent="0.3">
      <c r="A4" s="2" t="s">
        <v>13</v>
      </c>
      <c r="B4" s="14" t="s">
        <v>163</v>
      </c>
    </row>
    <row r="5" spans="1:2" ht="33" customHeight="1" x14ac:dyDescent="0.3">
      <c r="A5" s="5" t="s">
        <v>14</v>
      </c>
      <c r="B5" s="13" t="s">
        <v>164</v>
      </c>
    </row>
    <row r="6" spans="1:2" ht="33" customHeight="1" x14ac:dyDescent="0.3">
      <c r="A6" s="2" t="s">
        <v>15</v>
      </c>
      <c r="B6" s="14" t="s">
        <v>165</v>
      </c>
    </row>
    <row r="7" spans="1:2" ht="33" customHeight="1" x14ac:dyDescent="0.3">
      <c r="A7" s="5" t="s">
        <v>12</v>
      </c>
      <c r="B7" s="13" t="s">
        <v>166</v>
      </c>
    </row>
    <row r="8" spans="1:2" ht="33" customHeight="1" x14ac:dyDescent="0.3">
      <c r="A8" s="3" t="s">
        <v>11</v>
      </c>
      <c r="B8" s="14" t="s">
        <v>167</v>
      </c>
    </row>
    <row r="9" spans="1:2" ht="33" customHeight="1" x14ac:dyDescent="0.3">
      <c r="A9" s="5" t="s">
        <v>4</v>
      </c>
      <c r="B9" s="13"/>
    </row>
    <row r="10" spans="1:2" ht="33" customHeight="1" x14ac:dyDescent="0.3">
      <c r="A10" s="2" t="s">
        <v>5</v>
      </c>
      <c r="B10" s="14" t="s">
        <v>168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44"/>
  <sheetViews>
    <sheetView tabSelected="1" topLeftCell="A23" zoomScale="81" workbookViewId="0">
      <selection activeCell="A30" sqref="A30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1.8" thickBot="1" x14ac:dyDescent="0.35">
      <c r="A2" s="16" t="s">
        <v>191</v>
      </c>
      <c r="B2" s="18">
        <v>44927</v>
      </c>
      <c r="C2" s="24" t="s">
        <v>58</v>
      </c>
      <c r="D2" s="16" t="s">
        <v>192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 t="s">
        <v>192</v>
      </c>
    </row>
    <row r="3" spans="1:18" ht="78.599999999999994" thickBot="1" x14ac:dyDescent="0.35">
      <c r="A3" s="16" t="s">
        <v>102</v>
      </c>
      <c r="B3" s="18">
        <v>45566</v>
      </c>
      <c r="C3" s="24" t="s">
        <v>40</v>
      </c>
      <c r="D3" s="16" t="s">
        <v>103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 t="s">
        <v>169</v>
      </c>
    </row>
    <row r="4" spans="1:18" ht="31.8" thickBot="1" x14ac:dyDescent="0.35">
      <c r="A4" s="16" t="s">
        <v>158</v>
      </c>
      <c r="B4" s="18">
        <v>46143</v>
      </c>
      <c r="C4" s="24" t="s">
        <v>65</v>
      </c>
      <c r="D4" s="16" t="s">
        <v>159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0" si="0">SUM(E4:P4)</f>
        <v>0</v>
      </c>
      <c r="R4" s="25" t="s">
        <v>170</v>
      </c>
    </row>
    <row r="5" spans="1:18" ht="94.2" thickBot="1" x14ac:dyDescent="0.35">
      <c r="A5" s="16" t="s">
        <v>104</v>
      </c>
      <c r="B5" s="18">
        <v>43617</v>
      </c>
      <c r="C5" s="24" t="s">
        <v>81</v>
      </c>
      <c r="D5" s="16" t="s">
        <v>105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 t="s">
        <v>171</v>
      </c>
    </row>
    <row r="6" spans="1:18" ht="63" thickBot="1" x14ac:dyDescent="0.35">
      <c r="A6" s="16" t="s">
        <v>106</v>
      </c>
      <c r="B6" s="18">
        <v>43556</v>
      </c>
      <c r="C6" s="24" t="s">
        <v>35</v>
      </c>
      <c r="D6" s="16" t="s">
        <v>107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 t="s">
        <v>172</v>
      </c>
    </row>
    <row r="7" spans="1:18" ht="63" thickBot="1" x14ac:dyDescent="0.35">
      <c r="A7" s="16" t="s">
        <v>144</v>
      </c>
      <c r="B7" s="18">
        <v>45078</v>
      </c>
      <c r="C7" s="24" t="s">
        <v>35</v>
      </c>
      <c r="D7" s="16" t="s">
        <v>145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">
        <v>173</v>
      </c>
    </row>
    <row r="8" spans="1:18" ht="63" thickBot="1" x14ac:dyDescent="0.35">
      <c r="A8" s="16" t="s">
        <v>156</v>
      </c>
      <c r="B8" s="18">
        <v>46113</v>
      </c>
      <c r="C8" s="24" t="s">
        <v>81</v>
      </c>
      <c r="D8" s="16" t="s">
        <v>157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 t="s">
        <v>174</v>
      </c>
    </row>
    <row r="9" spans="1:18" ht="63" thickBot="1" x14ac:dyDescent="0.35">
      <c r="A9" s="16" t="s">
        <v>108</v>
      </c>
      <c r="B9" s="18">
        <v>45839</v>
      </c>
      <c r="C9" s="24" t="s">
        <v>46</v>
      </c>
      <c r="D9" s="16" t="s">
        <v>109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 t="s">
        <v>175</v>
      </c>
    </row>
    <row r="10" spans="1:18" ht="47.4" thickBot="1" x14ac:dyDescent="0.35">
      <c r="A10" s="16" t="s">
        <v>110</v>
      </c>
      <c r="B10" s="18">
        <v>45170</v>
      </c>
      <c r="C10" s="24" t="s">
        <v>81</v>
      </c>
      <c r="D10" s="16" t="s">
        <v>111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 t="s">
        <v>170</v>
      </c>
    </row>
    <row r="11" spans="1:18" ht="125.4" thickBot="1" x14ac:dyDescent="0.35">
      <c r="A11" s="16" t="s">
        <v>112</v>
      </c>
      <c r="B11" s="18">
        <v>45778</v>
      </c>
      <c r="C11" s="24" t="s">
        <v>81</v>
      </c>
      <c r="D11" s="16" t="s">
        <v>113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 t="s">
        <v>176</v>
      </c>
    </row>
    <row r="12" spans="1:18" ht="63" thickBot="1" x14ac:dyDescent="0.35">
      <c r="A12" s="16" t="s">
        <v>153</v>
      </c>
      <c r="B12" s="18">
        <v>46174</v>
      </c>
      <c r="C12" s="24" t="s">
        <v>19</v>
      </c>
      <c r="D12" s="16" t="s">
        <v>154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 t="s">
        <v>177</v>
      </c>
    </row>
    <row r="13" spans="1:18" ht="94.2" thickBot="1" x14ac:dyDescent="0.35">
      <c r="A13" s="16" t="s">
        <v>135</v>
      </c>
      <c r="B13" s="18">
        <v>45809</v>
      </c>
      <c r="C13" s="24" t="s">
        <v>19</v>
      </c>
      <c r="D13" s="16" t="s">
        <v>155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 t="s">
        <v>178</v>
      </c>
    </row>
    <row r="14" spans="1:18" ht="78.599999999999994" thickBot="1" x14ac:dyDescent="0.35">
      <c r="A14" s="16" t="s">
        <v>114</v>
      </c>
      <c r="B14" s="18">
        <v>45108</v>
      </c>
      <c r="C14" s="24" t="s">
        <v>81</v>
      </c>
      <c r="D14" s="16" t="s">
        <v>115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 t="s">
        <v>116</v>
      </c>
    </row>
    <row r="15" spans="1:18" ht="109.8" thickBot="1" x14ac:dyDescent="0.35">
      <c r="A15" s="16" t="s">
        <v>117</v>
      </c>
      <c r="B15" s="18">
        <v>44896</v>
      </c>
      <c r="C15" s="24" t="s">
        <v>65</v>
      </c>
      <c r="D15" s="16" t="s">
        <v>118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 t="s">
        <v>119</v>
      </c>
    </row>
    <row r="16" spans="1:18" ht="94.2" thickBot="1" x14ac:dyDescent="0.35">
      <c r="A16" s="16" t="s">
        <v>120</v>
      </c>
      <c r="B16" s="18">
        <v>45108</v>
      </c>
      <c r="C16" s="24" t="s">
        <v>53</v>
      </c>
      <c r="D16" s="16" t="s">
        <v>121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 t="s">
        <v>179</v>
      </c>
    </row>
    <row r="17" spans="1:18" ht="94.2" thickBot="1" x14ac:dyDescent="0.35">
      <c r="A17" s="16" t="s">
        <v>122</v>
      </c>
      <c r="B17" s="18">
        <v>45383</v>
      </c>
      <c r="C17" s="24" t="s">
        <v>29</v>
      </c>
      <c r="D17" s="16" t="s">
        <v>123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 t="s">
        <v>124</v>
      </c>
    </row>
    <row r="18" spans="1:18" ht="78.599999999999994" thickBot="1" x14ac:dyDescent="0.35">
      <c r="A18" s="16" t="s">
        <v>125</v>
      </c>
      <c r="B18" s="18">
        <v>45536</v>
      </c>
      <c r="C18" s="24" t="s">
        <v>60</v>
      </c>
      <c r="D18" s="16" t="s">
        <v>126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 t="s">
        <v>180</v>
      </c>
    </row>
    <row r="19" spans="1:18" ht="63" thickBot="1" x14ac:dyDescent="0.35">
      <c r="A19" s="16" t="s">
        <v>127</v>
      </c>
      <c r="B19" s="18">
        <v>45536</v>
      </c>
      <c r="C19" s="24" t="s">
        <v>35</v>
      </c>
      <c r="D19" s="16" t="s">
        <v>128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 t="s">
        <v>129</v>
      </c>
    </row>
    <row r="20" spans="1:18" ht="63" thickBot="1" x14ac:dyDescent="0.35">
      <c r="A20" s="16" t="s">
        <v>130</v>
      </c>
      <c r="B20" s="18">
        <v>45717</v>
      </c>
      <c r="C20" s="24" t="s">
        <v>64</v>
      </c>
      <c r="D20" s="16" t="s">
        <v>131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 t="s">
        <v>132</v>
      </c>
    </row>
    <row r="21" spans="1:18" ht="47.4" thickBot="1" x14ac:dyDescent="0.35">
      <c r="A21" s="16" t="s">
        <v>133</v>
      </c>
      <c r="B21" s="18">
        <v>45809</v>
      </c>
      <c r="C21" s="24" t="s">
        <v>38</v>
      </c>
      <c r="D21" s="16" t="s">
        <v>134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 t="s">
        <v>150</v>
      </c>
    </row>
    <row r="22" spans="1:18" ht="94.2" thickBot="1" x14ac:dyDescent="0.35">
      <c r="A22" s="16" t="s">
        <v>142</v>
      </c>
      <c r="B22" s="18">
        <v>45962</v>
      </c>
      <c r="C22" s="24" t="s">
        <v>46</v>
      </c>
      <c r="D22" s="16" t="s">
        <v>143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 t="s">
        <v>181</v>
      </c>
    </row>
    <row r="23" spans="1:18" ht="63" thickBot="1" x14ac:dyDescent="0.35">
      <c r="A23" s="16" t="s">
        <v>136</v>
      </c>
      <c r="B23" s="18">
        <v>45839</v>
      </c>
      <c r="C23" s="24" t="s">
        <v>81</v>
      </c>
      <c r="D23" s="16" t="s">
        <v>137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 t="s">
        <v>182</v>
      </c>
    </row>
    <row r="24" spans="1:18" ht="63" thickBot="1" x14ac:dyDescent="0.35">
      <c r="A24" s="16" t="s">
        <v>138</v>
      </c>
      <c r="B24" s="18">
        <v>45870</v>
      </c>
      <c r="C24" s="24" t="s">
        <v>50</v>
      </c>
      <c r="D24" s="16" t="s">
        <v>139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 t="s">
        <v>183</v>
      </c>
    </row>
    <row r="25" spans="1:18" ht="78.599999999999994" thickBot="1" x14ac:dyDescent="0.35">
      <c r="A25" s="16" t="s">
        <v>140</v>
      </c>
      <c r="B25" s="18">
        <v>45901</v>
      </c>
      <c r="C25" s="24" t="s">
        <v>81</v>
      </c>
      <c r="D25" s="16" t="s">
        <v>141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 t="s">
        <v>184</v>
      </c>
    </row>
    <row r="26" spans="1:18" ht="63" thickBot="1" x14ac:dyDescent="0.35">
      <c r="A26" s="16" t="s">
        <v>146</v>
      </c>
      <c r="B26" s="18">
        <v>46054</v>
      </c>
      <c r="C26" s="24" t="s">
        <v>31</v>
      </c>
      <c r="D26" s="16" t="s">
        <v>147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 t="s">
        <v>187</v>
      </c>
    </row>
    <row r="27" spans="1:18" ht="47.4" thickBot="1" x14ac:dyDescent="0.35">
      <c r="A27" s="16" t="s">
        <v>185</v>
      </c>
      <c r="B27" s="18">
        <v>46082</v>
      </c>
      <c r="C27" s="24" t="s">
        <v>20</v>
      </c>
      <c r="D27" s="16" t="s">
        <v>186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 t="s">
        <v>188</v>
      </c>
    </row>
    <row r="28" spans="1:18" ht="78.599999999999994" thickBot="1" x14ac:dyDescent="0.35">
      <c r="A28" s="16" t="s">
        <v>148</v>
      </c>
      <c r="B28" s="18">
        <v>45809</v>
      </c>
      <c r="C28" s="24" t="s">
        <v>31</v>
      </c>
      <c r="D28" s="16" t="s">
        <v>149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 t="s">
        <v>189</v>
      </c>
    </row>
    <row r="29" spans="1:18" ht="94.2" thickBot="1" x14ac:dyDescent="0.35">
      <c r="A29" s="16" t="s">
        <v>151</v>
      </c>
      <c r="B29" s="18">
        <v>46082</v>
      </c>
      <c r="C29" s="24" t="s">
        <v>34</v>
      </c>
      <c r="D29" s="16" t="s">
        <v>152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 t="s">
        <v>190</v>
      </c>
    </row>
    <row r="30" spans="1:18" ht="16.2" thickBot="1" x14ac:dyDescent="0.3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2" thickBot="1" x14ac:dyDescent="0.3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2" thickBot="1" x14ac:dyDescent="0.3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2" thickBot="1" x14ac:dyDescent="0.3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2" thickBot="1" x14ac:dyDescent="0.3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2" thickBot="1" x14ac:dyDescent="0.3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2" thickBot="1" x14ac:dyDescent="0.3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2" thickBot="1" x14ac:dyDescent="0.3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2" thickBot="1" x14ac:dyDescent="0.3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2" thickBot="1" x14ac:dyDescent="0.3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2" thickBot="1" x14ac:dyDescent="0.3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2" thickBot="1" x14ac:dyDescent="0.3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2" thickBot="1" x14ac:dyDescent="0.3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ref="Q61:Q124" si="1">SUM(E61:P61)</f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1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1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1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1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1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1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si="1"/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ref="Q125:Q188" si="2">SUM(E125:P125)</f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2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2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2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2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2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2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si="2"/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16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16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16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16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16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16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16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ref="Q189:Q244" si="3">SUM(E189:P189)</f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3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3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3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3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3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3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si="3"/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</sheetData>
  <sheetProtection algorithmName="SHA-512" hashValue="SxGWXp3bdxA2L2eXxWxp0+4WfMmZ4iIZ2oLhacUGEiZPqU9KvlfSDwbSXka9YYk9x51hwVq9f+9DLrLZ86twMg==" saltValue="g4KW3Mjy1YK+IlmkPcix9g==" spinCount="100000" sheet="1" objects="1" scenarios="1" deleteRows="0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A11"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Active'!C2:C244,J2)</f>
        <v>0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Active'!C2:C244,J3)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Active'!C2:C244,J4)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Active'!C2:C244,J5)</f>
        <v>0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Active'!C2:C244,J6)</f>
        <v>0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Active'!C2:C244,J7)</f>
        <v>1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Active'!C2:C244,J8)</f>
        <v>1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Active'!C2:C244,J9)</f>
        <v>0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Active'!C2:C244,J10)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Active'!C2:C244,J11)</f>
        <v>0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Active'!C2:C244,J12)</f>
        <v>0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Active'!C2:C244,J13)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Active'!C2:C244,J14)</f>
        <v>0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Active'!C2:C244,J15)</f>
        <v>0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Active'!C2:C244,J16)</f>
        <v>1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Active'!C2:C244,J17)</f>
        <v>0</v>
      </c>
    </row>
    <row r="18" spans="1:11" x14ac:dyDescent="0.3">
      <c r="J18" s="12" t="s">
        <v>67</v>
      </c>
      <c r="K18">
        <f>COUNTIF('2. ROSC Active'!C2:C244,J18)</f>
        <v>0</v>
      </c>
    </row>
    <row r="19" spans="1:11" x14ac:dyDescent="0.3">
      <c r="J19" s="12" t="s">
        <v>28</v>
      </c>
      <c r="K19">
        <f>COUNTIF('2. ROSC Active'!C2:C244,J19)</f>
        <v>0</v>
      </c>
    </row>
    <row r="20" spans="1:11" x14ac:dyDescent="0.3">
      <c r="J20" s="12" t="s">
        <v>35</v>
      </c>
      <c r="K20">
        <f>COUNTIF('2. ROSC Active'!C2:C244,J20)</f>
        <v>3</v>
      </c>
    </row>
    <row r="21" spans="1:11" x14ac:dyDescent="0.3">
      <c r="J21" s="12" t="s">
        <v>40</v>
      </c>
      <c r="K21">
        <f>COUNTIF('2. ROSC Active'!C2:C244,J21)</f>
        <v>1</v>
      </c>
    </row>
    <row r="22" spans="1:11" x14ac:dyDescent="0.3">
      <c r="J22" s="12" t="s">
        <v>34</v>
      </c>
      <c r="K22">
        <f>COUNTIF('2. ROSC Active'!C2:C244,J22)</f>
        <v>1</v>
      </c>
    </row>
    <row r="23" spans="1:11" x14ac:dyDescent="0.3">
      <c r="J23" s="12" t="s">
        <v>59</v>
      </c>
      <c r="K23">
        <f>COUNTIF('2. ROSC Active'!C2:C244,J23)</f>
        <v>0</v>
      </c>
    </row>
    <row r="24" spans="1:11" x14ac:dyDescent="0.3">
      <c r="J24" s="12" t="s">
        <v>44</v>
      </c>
      <c r="K24">
        <f>COUNTIF('2. ROSC Active'!C2:C244,J24)</f>
        <v>0</v>
      </c>
    </row>
    <row r="25" spans="1:11" x14ac:dyDescent="0.3">
      <c r="J25" s="12" t="s">
        <v>61</v>
      </c>
      <c r="K25">
        <f>COUNTIF('2. ROSC Active'!C2:C244,J25)</f>
        <v>0</v>
      </c>
    </row>
    <row r="26" spans="1:11" x14ac:dyDescent="0.3">
      <c r="J26" s="12" t="s">
        <v>46</v>
      </c>
      <c r="K26">
        <f>COUNTIF('2. ROSC Active'!C2:C244,J26)</f>
        <v>2</v>
      </c>
    </row>
    <row r="27" spans="1:11" x14ac:dyDescent="0.3">
      <c r="J27" s="12" t="s">
        <v>45</v>
      </c>
      <c r="K27">
        <f>COUNTIF('2. ROSC Active'!C2:C244,J27)</f>
        <v>0</v>
      </c>
    </row>
    <row r="28" spans="1:11" x14ac:dyDescent="0.3">
      <c r="J28" s="12" t="s">
        <v>42</v>
      </c>
      <c r="K28">
        <f>COUNTIF('2. ROSC Active'!C2:C244,J28)</f>
        <v>0</v>
      </c>
    </row>
    <row r="29" spans="1:11" x14ac:dyDescent="0.3">
      <c r="J29" s="12" t="s">
        <v>38</v>
      </c>
      <c r="K29">
        <f>COUNTIF('2. ROSC Active'!C2:C244,J29)</f>
        <v>1</v>
      </c>
    </row>
    <row r="30" spans="1:11" x14ac:dyDescent="0.3">
      <c r="J30" s="12" t="s">
        <v>39</v>
      </c>
      <c r="K30">
        <f>COUNTIF('2. ROSC Active'!C2:C244,J30)</f>
        <v>0</v>
      </c>
    </row>
    <row r="31" spans="1:11" x14ac:dyDescent="0.3">
      <c r="J31" s="12" t="s">
        <v>37</v>
      </c>
      <c r="K31">
        <f>COUNTIF('2. ROSC Active'!C2:C244,J31)</f>
        <v>0</v>
      </c>
    </row>
    <row r="32" spans="1:11" x14ac:dyDescent="0.3">
      <c r="J32" s="12" t="s">
        <v>60</v>
      </c>
      <c r="K32">
        <f>COUNTIF('2. ROSC Active'!C2:C244,J32)</f>
        <v>1</v>
      </c>
    </row>
    <row r="33" spans="10:11" x14ac:dyDescent="0.3">
      <c r="J33" s="12" t="s">
        <v>82</v>
      </c>
      <c r="K33">
        <f>COUNTIF('2. ROSC Active'!C2:C244,J33)</f>
        <v>0</v>
      </c>
    </row>
    <row r="34" spans="10:11" x14ac:dyDescent="0.3">
      <c r="J34" s="12" t="s">
        <v>75</v>
      </c>
      <c r="K34">
        <f>COUNTIF('2. ROSC Active'!C2:C244,J34)</f>
        <v>0</v>
      </c>
    </row>
    <row r="35" spans="10:11" x14ac:dyDescent="0.3">
      <c r="J35" s="12" t="s">
        <v>76</v>
      </c>
      <c r="K35">
        <f>COUNTIF('2. ROSC Active'!C2:C244,J35)</f>
        <v>0</v>
      </c>
    </row>
    <row r="36" spans="10:11" x14ac:dyDescent="0.3">
      <c r="J36" s="12" t="s">
        <v>74</v>
      </c>
      <c r="K36">
        <f>COUNTIF('2. ROSC Active'!C2:C244,J36)</f>
        <v>0</v>
      </c>
    </row>
    <row r="37" spans="10:11" x14ac:dyDescent="0.3">
      <c r="J37" s="12" t="s">
        <v>66</v>
      </c>
      <c r="K37">
        <f>COUNTIF('2. ROSC Active'!C2:C244,J37)</f>
        <v>0</v>
      </c>
    </row>
    <row r="38" spans="10:11" x14ac:dyDescent="0.3">
      <c r="J38" s="12" t="s">
        <v>19</v>
      </c>
      <c r="K38">
        <f>COUNTIF('2. ROSC Active'!C2:C244,J38)</f>
        <v>2</v>
      </c>
    </row>
    <row r="39" spans="10:11" x14ac:dyDescent="0.3">
      <c r="J39" s="12" t="s">
        <v>20</v>
      </c>
      <c r="K39">
        <f>COUNTIF('2. ROSC Active'!C2:C244,J39)</f>
        <v>1</v>
      </c>
    </row>
    <row r="40" spans="10:11" x14ac:dyDescent="0.3">
      <c r="J40" s="12" t="s">
        <v>18</v>
      </c>
      <c r="K40">
        <f>COUNTIF('2. ROSC Active'!C2:C244,J40)</f>
        <v>0</v>
      </c>
    </row>
    <row r="41" spans="10:11" x14ac:dyDescent="0.3">
      <c r="J41" s="12" t="s">
        <v>72</v>
      </c>
      <c r="K41">
        <f>COUNTIF('2. ROSC Active'!C2:C244,J41)</f>
        <v>0</v>
      </c>
    </row>
    <row r="42" spans="10:11" x14ac:dyDescent="0.3">
      <c r="J42" s="12" t="s">
        <v>84</v>
      </c>
      <c r="K42">
        <f>COUNTIF('2. ROSC Active'!C2:C244,J42)</f>
        <v>0</v>
      </c>
    </row>
    <row r="43" spans="10:11" x14ac:dyDescent="0.3">
      <c r="J43" s="12" t="s">
        <v>81</v>
      </c>
      <c r="K43">
        <f>COUNTIF('2. ROSC Active'!C2:C244,J43)</f>
        <v>7</v>
      </c>
    </row>
    <row r="44" spans="10:11" x14ac:dyDescent="0.3">
      <c r="J44" s="12" t="s">
        <v>71</v>
      </c>
      <c r="K44">
        <f>COUNTIF('2. ROSC Active'!C2:C244,J44)</f>
        <v>0</v>
      </c>
    </row>
    <row r="45" spans="10:11" x14ac:dyDescent="0.3">
      <c r="J45" s="12" t="s">
        <v>80</v>
      </c>
      <c r="K45">
        <f>COUNTIF('2. ROSC Active'!C2:C244,J45)</f>
        <v>0</v>
      </c>
    </row>
    <row r="46" spans="10:11" x14ac:dyDescent="0.3">
      <c r="J46" s="12" t="s">
        <v>58</v>
      </c>
      <c r="K46">
        <f>COUNTIF('2. ROSC Active'!C2:C244,J46)</f>
        <v>1</v>
      </c>
    </row>
    <row r="47" spans="10:11" x14ac:dyDescent="0.3">
      <c r="J47" s="12" t="s">
        <v>32</v>
      </c>
      <c r="K47">
        <f>COUNTIF('2. ROSC Active'!C2:C244,J47)</f>
        <v>0</v>
      </c>
    </row>
    <row r="48" spans="10:11" x14ac:dyDescent="0.3">
      <c r="J48" s="12" t="s">
        <v>31</v>
      </c>
      <c r="K48">
        <f>COUNTIF('2. ROSC Active'!C2:C244,J48)</f>
        <v>2</v>
      </c>
    </row>
    <row r="49" spans="10:11" x14ac:dyDescent="0.3">
      <c r="J49" s="12" t="s">
        <v>41</v>
      </c>
      <c r="K49">
        <f>COUNTIF('2. ROSC Active'!C2:C244,J49)</f>
        <v>0</v>
      </c>
    </row>
    <row r="50" spans="10:11" x14ac:dyDescent="0.3">
      <c r="J50" s="12" t="s">
        <v>48</v>
      </c>
      <c r="K50">
        <f>COUNTIF('2. ROSC Active'!C2:C244,J50)</f>
        <v>0</v>
      </c>
    </row>
    <row r="51" spans="10:11" x14ac:dyDescent="0.3">
      <c r="J51" s="12" t="s">
        <v>63</v>
      </c>
      <c r="K51">
        <f>COUNTIF('2. ROSC Active'!C2:C244,J51)</f>
        <v>0</v>
      </c>
    </row>
    <row r="52" spans="10:11" x14ac:dyDescent="0.3">
      <c r="J52" s="12" t="s">
        <v>53</v>
      </c>
      <c r="K52">
        <f>COUNTIF('2. ROSC Active'!C2:C244,J52)</f>
        <v>1</v>
      </c>
    </row>
    <row r="53" spans="10:11" x14ac:dyDescent="0.3">
      <c r="J53" s="12" t="s">
        <v>65</v>
      </c>
      <c r="K53">
        <f>COUNTIF('2. ROSC Active'!C2:C244,J53)</f>
        <v>2</v>
      </c>
    </row>
    <row r="55" spans="10:11" x14ac:dyDescent="0.3">
      <c r="J55" s="12" t="s">
        <v>88</v>
      </c>
      <c r="K55">
        <f>SUM(K2:K53)</f>
        <v>28</v>
      </c>
    </row>
    <row r="56" spans="10:11" x14ac:dyDescent="0.3">
      <c r="J56" s="12" t="s">
        <v>87</v>
      </c>
      <c r="K56">
        <f>COUNTIF(K2:K53, "&gt;0")</f>
        <v>16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EDC279-B8CC-42A0-B4FA-6489C91219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4E7339-3104-467B-9F4F-0956009AEDBE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5ac71157-062f-4de8-b4c9-b1c38b9e6de5"/>
    <ds:schemaRef ds:uri="33529c50-aaf2-487e-ae81-ef63ac8194d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F206DB-C99D-47AB-B8D3-457A7F1466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Sriner, Kimberly</cp:lastModifiedBy>
  <cp:lastPrinted>2022-06-10T23:39:20Z</cp:lastPrinted>
  <dcterms:created xsi:type="dcterms:W3CDTF">2022-05-19T17:55:56Z</dcterms:created>
  <dcterms:modified xsi:type="dcterms:W3CDTF">2026-07-20T14:06:30Z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