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ylark\Documents\"/>
    </mc:Choice>
  </mc:AlternateContent>
  <xr:revisionPtr revIDLastSave="0" documentId="8_{A93222D1-A0CD-4C46-B7D6-D32F2192370C}" xr6:coauthVersionLast="36" xr6:coauthVersionMax="36" xr10:uidLastSave="{00000000-0000-0000-0000-000000000000}"/>
  <bookViews>
    <workbookView xWindow="0" yWindow="0" windowWidth="16320" windowHeight="88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0" i="3" l="1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4" i="3"/>
  <c r="Q25" i="3"/>
  <c r="Q23" i="3"/>
  <c r="Q22" i="3"/>
  <c r="Q21" i="3"/>
  <c r="Q20" i="3"/>
  <c r="Q19" i="3"/>
  <c r="Q18" i="3"/>
  <c r="Q17" i="3"/>
  <c r="Q16" i="3"/>
  <c r="Q15" i="3"/>
  <c r="Q14" i="3"/>
  <c r="Q13" i="3"/>
  <c r="Q11" i="3"/>
  <c r="Q12" i="3"/>
  <c r="Q10" i="3"/>
  <c r="Q9" i="3"/>
  <c r="Q8" i="3"/>
  <c r="Q6" i="3"/>
  <c r="Q4" i="3"/>
  <c r="Q3" i="3"/>
  <c r="Q2" i="3"/>
  <c r="Q7" i="3"/>
  <c r="Q5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<sst xmlns="http://schemas.openxmlformats.org/spreadsheetml/2006/main" count="276" uniqueCount="170">
  <si>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</si>
  <si>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</si>
  <si>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</si>
  <si>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</si>
  <si>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</si>
  <si>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</si>
  <si>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</si>
  <si>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</si>
  <si>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</si>
  <si>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</si>
  <si>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</si>
  <si>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</si>
  <si>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</si>
  <si>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</si>
  <si>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</si>
  <si>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</si>
  <si>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</si>
  <si>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</si>
  <si>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</si>
  <si>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</si>
  <si>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</si>
  <si>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</si>
  <si>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</si>
  <si>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</si>
  <si>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</si>
  <si>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</si>
  <si>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</si>
  <si>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</si>
  <si>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</si>
  <si>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</si>
  <si>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</si>
  <si>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</si>
  <si>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</si>
  <si>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</si>
  <si>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</si>
  <si>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</si>
  <si>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</si>
  <si>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</si>
  <si>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</si>
  <si>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</si>
  <si>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</si>
  <si>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</si>
  <si>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</si>
  <si>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</si>
  <si>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</si>
  <si>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</si>
  <si>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</si>
  <si>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</si>
  <si>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</si>
  <si>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</si>
  <si>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</si>
  <si>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</si>
  <si>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</si>
  <si>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</si>
  <si>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</si>
  <si>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</si>
  <si>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</si>
  <si>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</si>
  <si>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</si>
  <si>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</si>
  <si>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</si>
  <si>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</si>
  <si>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</si>
  <si>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</si>
  <si>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</si>
  <si>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</si>
  <si>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</si>
  <si>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</si>
  <si>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</si>
  <si>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</si>
  <si>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</si>
  <si>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</si>
  <si>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</si>
  <si>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</si>
  <si>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</si>
  <si>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</si>
  <si>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</si>
  <si>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</si>
  <si>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</si>
  <si>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</si>
  <si>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</si>
  <si>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</si>
  <si>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</si>
  <si>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</si>
  <si>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</si>
  <si>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</si>
  <si>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</si>
  <si>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</si>
  <si>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</si>
  <si>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</si>
  <si>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</si>
  <si>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</si>
  <si>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</si>
  <si>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</si>
  <si>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</si>
  <si>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</si>
  <si>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</si>
  <si>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</si>
  <si>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</si>
  <si>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</si>
  <si>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</si>
  <si>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Substance Use/Mental Health Treatment Organizations</t>
  </si>
  <si>
    <t xml:space="preserve">Andy Brandenburg </t>
  </si>
  <si>
    <t>FY25</t>
  </si>
  <si>
    <t>Hour House- CORS</t>
  </si>
  <si>
    <t xml:space="preserve">Annie Barber </t>
  </si>
  <si>
    <t>FY26</t>
  </si>
  <si>
    <t xml:space="preserve">Community Member </t>
  </si>
  <si>
    <t xml:space="preserve">Amber Clark </t>
  </si>
  <si>
    <t xml:space="preserve">FY23 </t>
  </si>
  <si>
    <t xml:space="preserve">Veterans Affairs </t>
  </si>
  <si>
    <t xml:space="preserve">Amber Gabbard </t>
  </si>
  <si>
    <t xml:space="preserve">Redemption Contractors </t>
  </si>
  <si>
    <t xml:space="preserve">Amy Evans </t>
  </si>
  <si>
    <t xml:space="preserve">FY26 </t>
  </si>
  <si>
    <t>Hour House-Bridge Program</t>
  </si>
  <si>
    <t xml:space="preserve">Angie Hunt </t>
  </si>
  <si>
    <t xml:space="preserve">Birth to Five </t>
  </si>
  <si>
    <t xml:space="preserve">Ayla Holford </t>
  </si>
  <si>
    <t>Hour House- BASE</t>
  </si>
  <si>
    <t xml:space="preserve">Brandy Schlanser </t>
  </si>
  <si>
    <t xml:space="preserve">FY25 </t>
  </si>
  <si>
    <t xml:space="preserve">Camille Gordon </t>
  </si>
  <si>
    <t xml:space="preserve">FY24 </t>
  </si>
  <si>
    <t>HOPE</t>
  </si>
  <si>
    <t xml:space="preserve">Carlee Parks </t>
  </si>
  <si>
    <t>SAIL</t>
  </si>
  <si>
    <t xml:space="preserve">Cari Shepherd </t>
  </si>
  <si>
    <t xml:space="preserve">Salvation Army </t>
  </si>
  <si>
    <t xml:space="preserve">Carmen Richey </t>
  </si>
  <si>
    <t xml:space="preserve">Hour House- Women's Extended Services </t>
  </si>
  <si>
    <t xml:space="preserve">Carrie McKenzie </t>
  </si>
  <si>
    <t xml:space="preserve">Gateway Foundation </t>
  </si>
  <si>
    <t xml:space="preserve">Gary Stephens </t>
  </si>
  <si>
    <t xml:space="preserve">FY22 </t>
  </si>
  <si>
    <t xml:space="preserve">Wingman Ministries </t>
  </si>
  <si>
    <t xml:space="preserve">Jenna Hays </t>
  </si>
  <si>
    <t>ROSC Council Supervisor</t>
  </si>
  <si>
    <t xml:space="preserve">Johanna Gonzalez </t>
  </si>
  <si>
    <t>Statewide ROSC</t>
  </si>
  <si>
    <t xml:space="preserve">Kim White </t>
  </si>
  <si>
    <t>Prevail IL</t>
  </si>
  <si>
    <t xml:space="preserve">Kristin Davis </t>
  </si>
  <si>
    <t>RSUPIC</t>
  </si>
  <si>
    <t xml:space="preserve">LaSienna Burton </t>
  </si>
  <si>
    <t xml:space="preserve">Champaign Urbana Health Department </t>
  </si>
  <si>
    <t xml:space="preserve">Leanna Morgan </t>
  </si>
  <si>
    <t xml:space="preserve">Lisa Cook </t>
  </si>
  <si>
    <t>Liz Pearson</t>
  </si>
  <si>
    <t xml:space="preserve">Olivia Jenkins </t>
  </si>
  <si>
    <t xml:space="preserve">Hour House- Prevention </t>
  </si>
  <si>
    <t xml:space="preserve">Michelle Hibbard </t>
  </si>
  <si>
    <t xml:space="preserve">Rosecrance </t>
  </si>
  <si>
    <t xml:space="preserve">Stephanie Burton </t>
  </si>
  <si>
    <t xml:space="preserve">Dial-A-Ride </t>
  </si>
  <si>
    <t xml:space="preserve">Tammi Clancy </t>
  </si>
  <si>
    <t xml:space="preserve">Taylor Jones </t>
  </si>
  <si>
    <t>Hour House- ROSC</t>
  </si>
  <si>
    <t xml:space="preserve">Toni Randall </t>
  </si>
  <si>
    <t>IL RCCA</t>
  </si>
  <si>
    <t xml:space="preserve">Coles County ROSC Council </t>
  </si>
  <si>
    <t>Hour House</t>
  </si>
  <si>
    <t>635 Division St, Charleston, IL 61920</t>
  </si>
  <si>
    <t>Skylar Miller</t>
  </si>
  <si>
    <t>217-512-3517</t>
  </si>
  <si>
    <t>skylark@hourhouserecovery.org</t>
  </si>
  <si>
    <t>Jenna Hays</t>
  </si>
  <si>
    <t>jennah@hourhouserecovery.org &amp; 217-549-5362</t>
  </si>
  <si>
    <t>Coles County</t>
  </si>
  <si>
    <t>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</si>
</sst>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3" sqref="B13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160</v>
      </c>
    </row>
    <row r="2" spans="1:2" ht="33" customHeight="1" x14ac:dyDescent="0.25">
      <c r="A2" s="2" t="s">
        <v>2</v>
      </c>
      <c r="B2" s="14" t="s">
        <v>161</v>
      </c>
    </row>
    <row r="3" spans="1:2" ht="33" customHeight="1" x14ac:dyDescent="0.25">
      <c r="A3" s="5" t="s">
        <v>3</v>
      </c>
      <c r="B3" s="13" t="s">
        <v>162</v>
      </c>
    </row>
    <row r="4" spans="1:2" ht="33" customHeight="1" x14ac:dyDescent="0.25">
      <c r="A4" s="2" t="s">
        <v>13</v>
      </c>
      <c r="B4" s="14" t="s">
        <v>163</v>
      </c>
    </row>
    <row r="5" spans="1:2" ht="33" customHeight="1" x14ac:dyDescent="0.25">
      <c r="A5" s="5" t="s">
        <v>14</v>
      </c>
      <c r="B5" s="13" t="s">
        <v>164</v>
      </c>
    </row>
    <row r="6" spans="1:2" ht="33" customHeight="1" x14ac:dyDescent="0.25">
      <c r="A6" s="2" t="s">
        <v>15</v>
      </c>
      <c r="B6" s="14" t="s">
        <v>165</v>
      </c>
    </row>
    <row r="7" spans="1:2" ht="33" customHeight="1" x14ac:dyDescent="0.25">
      <c r="A7" s="5" t="s">
        <v>12</v>
      </c>
      <c r="B7" s="13" t="s">
        <v>166</v>
      </c>
    </row>
    <row r="8" spans="1:2" ht="33" customHeight="1" x14ac:dyDescent="0.25">
      <c r="A8" s="3" t="s">
        <v>11</v>
      </c>
      <c r="B8" s="14" t="s">
        <v>167</v>
      </c>
    </row>
    <row r="9" spans="1:2" ht="33" customHeight="1" x14ac:dyDescent="0.25">
      <c r="A9" s="5" t="s">
        <v>4</v>
      </c>
      <c r="B9" s="13" t="s">
        <v>168</v>
      </c>
    </row>
    <row r="10" spans="1:2" ht="33" customHeight="1" x14ac:dyDescent="0.25">
      <c r="A10" s="2" t="s">
        <v>5</v>
      </c>
      <c r="B10" s="14" t="s">
        <v>169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0"/>
  <sheetViews>
    <sheetView tabSelected="1" zoomScale="107" workbookViewId="0"/>
  </sheetViews>
  <sheetFormatPr defaultRowHeight="15.75" x14ac:dyDescent="0.25"/>
  <cols>
    <col min="1" max="1" width="30.25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5" thickBot="1" x14ac:dyDescent="0.3">
      <c r="A2" s="16" t="s">
        <v>108</v>
      </c>
      <c r="B2" s="18" t="s">
        <v>109</v>
      </c>
      <c r="C2" s="24" t="s">
        <v>58</v>
      </c>
      <c r="D2" s="16" t="s">
        <v>110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 t="shared" ref="Q2:Q65" si="0">SUM(E2:P2)</f>
        <v>1</v>
      </c>
      <c r="R2" s="25"/>
    </row>
    <row r="3" spans="1:18" ht="16.5" thickBot="1" x14ac:dyDescent="0.3">
      <c r="A3" s="16" t="s">
        <v>111</v>
      </c>
      <c r="B3" s="18" t="s">
        <v>106</v>
      </c>
      <c r="C3" s="24" t="s">
        <v>78</v>
      </c>
      <c r="D3" s="16" t="s">
        <v>112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 t="shared" si="0"/>
        <v>0</v>
      </c>
      <c r="R3" s="25"/>
    </row>
    <row r="4" spans="1:18" ht="32.25" thickBot="1" x14ac:dyDescent="0.3">
      <c r="A4" s="16" t="s">
        <v>113</v>
      </c>
      <c r="B4" s="18" t="s">
        <v>114</v>
      </c>
      <c r="C4" s="24" t="s">
        <v>20</v>
      </c>
      <c r="D4" s="16" t="s">
        <v>115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si="0"/>
        <v>1</v>
      </c>
      <c r="R4" s="25"/>
    </row>
    <row r="5" spans="1:18" ht="32.25" thickBot="1" x14ac:dyDescent="0.3">
      <c r="A5" s="16" t="s">
        <v>102</v>
      </c>
      <c r="B5" s="18" t="s">
        <v>103</v>
      </c>
      <c r="C5" s="24" t="s">
        <v>19</v>
      </c>
      <c r="D5" s="16" t="s">
        <v>104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2.25" thickBot="1" x14ac:dyDescent="0.3">
      <c r="A6" s="16" t="s">
        <v>116</v>
      </c>
      <c r="B6" s="18" t="s">
        <v>123</v>
      </c>
      <c r="C6" s="24" t="s">
        <v>80</v>
      </c>
      <c r="D6" s="16" t="s">
        <v>117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16.5" thickBot="1" x14ac:dyDescent="0.3">
      <c r="A7" s="16" t="s">
        <v>105</v>
      </c>
      <c r="B7" s="18" t="s">
        <v>106</v>
      </c>
      <c r="C7" s="24" t="s">
        <v>76</v>
      </c>
      <c r="D7" s="16" t="s">
        <v>107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2.25" thickBot="1" x14ac:dyDescent="0.3">
      <c r="A8" s="16" t="s">
        <v>118</v>
      </c>
      <c r="B8" s="18" t="s">
        <v>114</v>
      </c>
      <c r="C8" s="24" t="s">
        <v>20</v>
      </c>
      <c r="D8" s="16" t="s">
        <v>119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120</v>
      </c>
      <c r="B9" s="18" t="s">
        <v>121</v>
      </c>
      <c r="C9" s="24" t="s">
        <v>19</v>
      </c>
      <c r="D9" s="16" t="s">
        <v>104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2.25" thickBot="1" x14ac:dyDescent="0.3">
      <c r="A10" s="16" t="s">
        <v>122</v>
      </c>
      <c r="B10" s="18" t="s">
        <v>123</v>
      </c>
      <c r="C10" s="24" t="s">
        <v>80</v>
      </c>
      <c r="D10" s="16" t="s">
        <v>124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 t="s">
        <v>127</v>
      </c>
      <c r="B11" s="18" t="s">
        <v>106</v>
      </c>
      <c r="C11" s="24" t="s">
        <v>62</v>
      </c>
      <c r="D11" s="16" t="s">
        <v>128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125</v>
      </c>
      <c r="B12" s="18" t="s">
        <v>123</v>
      </c>
      <c r="C12" s="24" t="s">
        <v>80</v>
      </c>
      <c r="D12" s="16" t="s">
        <v>126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2.25" thickBot="1" x14ac:dyDescent="0.3">
      <c r="A13" s="16" t="s">
        <v>129</v>
      </c>
      <c r="B13" s="18" t="s">
        <v>114</v>
      </c>
      <c r="C13" s="24" t="s">
        <v>30</v>
      </c>
      <c r="D13" s="16" t="s">
        <v>130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 thickBot="1" x14ac:dyDescent="0.3">
      <c r="A14" s="16" t="s">
        <v>131</v>
      </c>
      <c r="B14" s="18" t="s">
        <v>109</v>
      </c>
      <c r="C14" s="24" t="s">
        <v>31</v>
      </c>
      <c r="D14" s="16" t="s">
        <v>132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133</v>
      </c>
      <c r="B15" s="18" t="s">
        <v>134</v>
      </c>
      <c r="C15" s="24" t="s">
        <v>18</v>
      </c>
      <c r="D15" s="16" t="s">
        <v>135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 thickBot="1" x14ac:dyDescent="0.3">
      <c r="A16" s="16" t="s">
        <v>136</v>
      </c>
      <c r="B16" s="18" t="s">
        <v>109</v>
      </c>
      <c r="C16" s="24" t="s">
        <v>20</v>
      </c>
      <c r="D16" s="16" t="s">
        <v>137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138</v>
      </c>
      <c r="B17" s="18" t="s">
        <v>109</v>
      </c>
      <c r="C17" s="24" t="s">
        <v>20</v>
      </c>
      <c r="D17" s="16" t="s">
        <v>139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2.25" thickBot="1" x14ac:dyDescent="0.3">
      <c r="A18" s="16" t="s">
        <v>140</v>
      </c>
      <c r="B18" s="18" t="s">
        <v>123</v>
      </c>
      <c r="C18" s="24" t="s">
        <v>80</v>
      </c>
      <c r="D18" s="16" t="s">
        <v>141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142</v>
      </c>
      <c r="B19" s="18" t="s">
        <v>123</v>
      </c>
      <c r="C19" s="24" t="s">
        <v>52</v>
      </c>
      <c r="D19" s="16" t="s">
        <v>143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2.25" thickBot="1" x14ac:dyDescent="0.3">
      <c r="A20" s="16" t="s">
        <v>144</v>
      </c>
      <c r="B20" s="18" t="s">
        <v>106</v>
      </c>
      <c r="C20" s="24" t="s">
        <v>58</v>
      </c>
      <c r="D20" s="16" t="s">
        <v>145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2.25" thickBot="1" x14ac:dyDescent="0.3">
      <c r="A21" s="16" t="s">
        <v>146</v>
      </c>
      <c r="B21" s="18" t="s">
        <v>109</v>
      </c>
      <c r="C21" s="24" t="s">
        <v>20</v>
      </c>
      <c r="D21" s="16" t="s">
        <v>119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 thickBot="1" x14ac:dyDescent="0.3">
      <c r="A22" s="16" t="s">
        <v>147</v>
      </c>
      <c r="B22" s="18" t="s">
        <v>121</v>
      </c>
      <c r="C22" s="24" t="s">
        <v>80</v>
      </c>
      <c r="D22" s="16" t="s">
        <v>159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2.25" thickBot="1" x14ac:dyDescent="0.3">
      <c r="A23" s="16" t="s">
        <v>148</v>
      </c>
      <c r="B23" s="18" t="s">
        <v>103</v>
      </c>
      <c r="C23" s="24" t="s">
        <v>80</v>
      </c>
      <c r="D23" s="16" t="s">
        <v>141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 t="s">
        <v>151</v>
      </c>
      <c r="B24" s="18" t="s">
        <v>123</v>
      </c>
      <c r="C24" s="24" t="s">
        <v>57</v>
      </c>
      <c r="D24" s="16" t="s">
        <v>152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149</v>
      </c>
      <c r="B25" s="18" t="s">
        <v>103</v>
      </c>
      <c r="C25" s="24" t="s">
        <v>30</v>
      </c>
      <c r="D25" s="16" t="s">
        <v>150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32.25" thickBot="1" x14ac:dyDescent="0.3">
      <c r="A26" s="16" t="s">
        <v>153</v>
      </c>
      <c r="B26" s="18" t="s">
        <v>109</v>
      </c>
      <c r="C26" s="24" t="s">
        <v>80</v>
      </c>
      <c r="D26" s="16" t="s">
        <v>154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2.25" thickBot="1" x14ac:dyDescent="0.3">
      <c r="A27" s="16" t="s">
        <v>155</v>
      </c>
      <c r="B27" s="18" t="s">
        <v>109</v>
      </c>
      <c r="C27" s="24" t="s">
        <v>30</v>
      </c>
      <c r="D27" s="16" t="s">
        <v>130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156</v>
      </c>
      <c r="B28" s="18" t="s">
        <v>114</v>
      </c>
      <c r="C28" s="24" t="s">
        <v>20</v>
      </c>
      <c r="D28" s="16" t="s">
        <v>157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32.25" thickBot="1" x14ac:dyDescent="0.3">
      <c r="A29" s="16" t="s">
        <v>158</v>
      </c>
      <c r="B29" s="18" t="s">
        <v>106</v>
      </c>
      <c r="C29" s="24" t="s">
        <v>20</v>
      </c>
      <c r="D29" s="16" t="s">
        <v>139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ref="Q66:Q129" si="1">SUM(E66:P66)</f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1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si="1"/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ref="Q130:Q193" si="2">SUM(E130:P130)</f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2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si="2"/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16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ref="Q194:Q257" si="3">SUM(E194:P194)</f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3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si="3"/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</sheetData>
  <sheetProtection algorithmName="SHA-512" hashValue="lLgyR4msJ44Daqw0wKNSyyMyQkxnzuQ8/7TYsISjvai1YWqdm5BFSGAiWV9wNGhLhv2FcESDhOTR0nIi5Ba57Q==" saltValue="tXFi7nJ7aYlJq2dO8a5oWA==" spinCount="100000" sheet="1" objects="1" scenarios="1"/>
  <sortState ref="A2:R251">
    <sortCondition ref="A1:A251"/>
  </sortState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Active'!C2:C250,J2)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Active'!C2:C250,J3)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Active'!C2:C250,J4)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Active'!C2:C250,J5)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Active'!C2:C250,J6)</f>
        <v>0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Active'!C2:C250,J7)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Active'!C2:C250,J8)</f>
        <v>0</v>
      </c>
    </row>
    <row r="9" spans="1:11" ht="47.25" customHeight="1" x14ac:dyDescent="0.25">
      <c r="A9" s="1" t="s">
        <v>101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Active'!C2:C250,J9)</f>
        <v>0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Active'!C2:C250,J10)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Active'!C2:C250,J11)</f>
        <v>0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Active'!C2:C250,J12)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Active'!C2:C250,J13)</f>
        <v>1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Active'!C2:C250,J14)</f>
        <v>1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Active'!C2:C250,J15)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Active'!C2:C250,J16)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Active'!C2:C250,J17)</f>
        <v>0</v>
      </c>
    </row>
    <row r="18" spans="1:11" x14ac:dyDescent="0.25">
      <c r="J18" s="12" t="s">
        <v>66</v>
      </c>
      <c r="K18">
        <f>COUNTIF('2. ROSC Active'!C2:C250,J18)</f>
        <v>0</v>
      </c>
    </row>
    <row r="19" spans="1:11" x14ac:dyDescent="0.25">
      <c r="J19" s="12" t="s">
        <v>28</v>
      </c>
      <c r="K19">
        <f>COUNTIF('2. ROSC Active'!C2:C250,J19)</f>
        <v>0</v>
      </c>
    </row>
    <row r="20" spans="1:11" x14ac:dyDescent="0.25">
      <c r="J20" s="12" t="s">
        <v>34</v>
      </c>
      <c r="K20">
        <f>COUNTIF('2. ROSC Active'!C2:C250,J20)</f>
        <v>0</v>
      </c>
    </row>
    <row r="21" spans="1:11" x14ac:dyDescent="0.25">
      <c r="J21" s="12" t="s">
        <v>39</v>
      </c>
      <c r="K21">
        <f>COUNTIF('2. ROSC Active'!C2:C250,J21)</f>
        <v>0</v>
      </c>
    </row>
    <row r="22" spans="1:11" x14ac:dyDescent="0.25">
      <c r="J22" s="12" t="s">
        <v>33</v>
      </c>
      <c r="K22">
        <f>COUNTIF('2. ROSC Active'!C2:C250,J22)</f>
        <v>0</v>
      </c>
    </row>
    <row r="23" spans="1:11" x14ac:dyDescent="0.25">
      <c r="J23" s="12" t="s">
        <v>58</v>
      </c>
      <c r="K23">
        <f>COUNTIF('2. ROSC Active'!C2:C250,J23)</f>
        <v>2</v>
      </c>
    </row>
    <row r="24" spans="1:11" x14ac:dyDescent="0.25">
      <c r="J24" s="12" t="s">
        <v>43</v>
      </c>
      <c r="K24">
        <f>COUNTIF('2. ROSC Active'!C2:C250,J24)</f>
        <v>0</v>
      </c>
    </row>
    <row r="25" spans="1:11" x14ac:dyDescent="0.25">
      <c r="J25" s="12" t="s">
        <v>60</v>
      </c>
      <c r="K25">
        <f>COUNTIF('2. ROSC Active'!C2:C250,J25)</f>
        <v>0</v>
      </c>
    </row>
    <row r="26" spans="1:11" x14ac:dyDescent="0.25">
      <c r="J26" s="12" t="s">
        <v>45</v>
      </c>
      <c r="K26">
        <f>COUNTIF('2. ROSC Active'!C2:C250,J26)</f>
        <v>0</v>
      </c>
    </row>
    <row r="27" spans="1:11" x14ac:dyDescent="0.25">
      <c r="J27" s="12" t="s">
        <v>44</v>
      </c>
      <c r="K27">
        <f>COUNTIF('2. ROSC Active'!C2:C250,J27)</f>
        <v>0</v>
      </c>
    </row>
    <row r="28" spans="1:11" x14ac:dyDescent="0.25">
      <c r="J28" s="12" t="s">
        <v>41</v>
      </c>
      <c r="K28">
        <f>COUNTIF('2. ROSC Active'!C2:C250,J28)</f>
        <v>0</v>
      </c>
    </row>
    <row r="29" spans="1:11" x14ac:dyDescent="0.25">
      <c r="J29" s="12" t="s">
        <v>37</v>
      </c>
      <c r="K29">
        <f>COUNTIF('2. ROSC Active'!C2:C250,J29)</f>
        <v>0</v>
      </c>
    </row>
    <row r="30" spans="1:11" x14ac:dyDescent="0.25">
      <c r="J30" s="12" t="s">
        <v>38</v>
      </c>
      <c r="K30">
        <f>COUNTIF('2. ROSC Active'!C2:C250,J30)</f>
        <v>0</v>
      </c>
    </row>
    <row r="31" spans="1:11" x14ac:dyDescent="0.25">
      <c r="J31" s="12" t="s">
        <v>36</v>
      </c>
      <c r="K31">
        <f>COUNTIF('2. ROSC Active'!C2:C250,J31)</f>
        <v>0</v>
      </c>
    </row>
    <row r="32" spans="1:11" x14ac:dyDescent="0.25">
      <c r="J32" s="12" t="s">
        <v>59</v>
      </c>
      <c r="K32">
        <f>COUNTIF('2. ROSC Active'!C2:C250,J32)</f>
        <v>0</v>
      </c>
    </row>
    <row r="33" spans="10:11" x14ac:dyDescent="0.25">
      <c r="J33" s="12" t="s">
        <v>81</v>
      </c>
      <c r="K33">
        <f>COUNTIF('2. ROSC Active'!C2:C250,J33)</f>
        <v>0</v>
      </c>
    </row>
    <row r="34" spans="10:11" x14ac:dyDescent="0.25">
      <c r="J34" s="12" t="s">
        <v>74</v>
      </c>
      <c r="K34">
        <f>COUNTIF('2. ROSC Active'!C2:C250,J34)</f>
        <v>0</v>
      </c>
    </row>
    <row r="35" spans="10:11" x14ac:dyDescent="0.25">
      <c r="J35" s="12" t="s">
        <v>75</v>
      </c>
      <c r="K35">
        <f>COUNTIF('2. ROSC Active'!C2:C250,J35)</f>
        <v>0</v>
      </c>
    </row>
    <row r="36" spans="10:11" x14ac:dyDescent="0.25">
      <c r="J36" s="12" t="s">
        <v>73</v>
      </c>
      <c r="K36">
        <f>COUNTIF('2. ROSC Active'!C2:C250,J36)</f>
        <v>0</v>
      </c>
    </row>
    <row r="37" spans="10:11" x14ac:dyDescent="0.25">
      <c r="J37" s="12" t="s">
        <v>65</v>
      </c>
      <c r="K37">
        <f>COUNTIF('2. ROSC Active'!C2:C250,J37)</f>
        <v>0</v>
      </c>
    </row>
    <row r="38" spans="10:11" x14ac:dyDescent="0.25">
      <c r="J38" s="12" t="s">
        <v>19</v>
      </c>
      <c r="K38">
        <f>COUNTIF('2. ROSC Active'!C2:C250,J38)</f>
        <v>2</v>
      </c>
    </row>
    <row r="39" spans="10:11" x14ac:dyDescent="0.25">
      <c r="J39" s="12" t="s">
        <v>20</v>
      </c>
      <c r="K39">
        <f>COUNTIF('2. ROSC Active'!C2:C250,J39)</f>
        <v>7</v>
      </c>
    </row>
    <row r="40" spans="10:11" x14ac:dyDescent="0.25">
      <c r="J40" s="12" t="s">
        <v>18</v>
      </c>
      <c r="K40">
        <f>COUNTIF('2. ROSC Active'!C2:C250,J40)</f>
        <v>1</v>
      </c>
    </row>
    <row r="41" spans="10:11" x14ac:dyDescent="0.25">
      <c r="J41" s="12" t="s">
        <v>71</v>
      </c>
      <c r="K41">
        <f>COUNTIF('2. ROSC Active'!C2:C250,J41)</f>
        <v>0</v>
      </c>
    </row>
    <row r="42" spans="10:11" x14ac:dyDescent="0.25">
      <c r="J42" s="12" t="s">
        <v>83</v>
      </c>
      <c r="K42">
        <f>COUNTIF('2. ROSC Active'!C2:C250,J42)</f>
        <v>0</v>
      </c>
    </row>
    <row r="43" spans="10:11" x14ac:dyDescent="0.25">
      <c r="J43" s="12" t="s">
        <v>80</v>
      </c>
      <c r="K43">
        <f>COUNTIF('2. ROSC Active'!C2:C250,J43)</f>
        <v>7</v>
      </c>
    </row>
    <row r="44" spans="10:11" x14ac:dyDescent="0.25">
      <c r="J44" s="12" t="s">
        <v>70</v>
      </c>
      <c r="K44">
        <f>COUNTIF('2. ROSC Active'!C2:C250,J44)</f>
        <v>0</v>
      </c>
    </row>
    <row r="45" spans="10:11" x14ac:dyDescent="0.25">
      <c r="J45" s="12" t="s">
        <v>79</v>
      </c>
      <c r="K45">
        <f>COUNTIF('2. ROSC Active'!C2:C250,J45)</f>
        <v>0</v>
      </c>
    </row>
    <row r="46" spans="10:11" x14ac:dyDescent="0.25">
      <c r="J46" s="12" t="s">
        <v>57</v>
      </c>
      <c r="K46">
        <f>COUNTIF('2. ROSC Active'!C2:C250,J46)</f>
        <v>1</v>
      </c>
    </row>
    <row r="47" spans="10:11" x14ac:dyDescent="0.25">
      <c r="J47" s="12" t="s">
        <v>31</v>
      </c>
      <c r="K47">
        <f>COUNTIF('2. ROSC Active'!C2:C250,J47)</f>
        <v>1</v>
      </c>
    </row>
    <row r="48" spans="10:11" x14ac:dyDescent="0.25">
      <c r="J48" s="12" t="s">
        <v>30</v>
      </c>
      <c r="K48">
        <f>COUNTIF('2. ROSC Active'!C2:C250,J48)</f>
        <v>3</v>
      </c>
    </row>
    <row r="49" spans="10:11" x14ac:dyDescent="0.25">
      <c r="J49" s="12" t="s">
        <v>40</v>
      </c>
      <c r="K49">
        <f>COUNTIF('2. ROSC Active'!C2:C250,J49)</f>
        <v>0</v>
      </c>
    </row>
    <row r="50" spans="10:11" x14ac:dyDescent="0.25">
      <c r="J50" s="12" t="s">
        <v>47</v>
      </c>
      <c r="K50">
        <f>COUNTIF('2. ROSC Active'!C2:C250,J50)</f>
        <v>0</v>
      </c>
    </row>
    <row r="51" spans="10:11" x14ac:dyDescent="0.25">
      <c r="J51" s="12" t="s">
        <v>62</v>
      </c>
      <c r="K51">
        <f>COUNTIF('2. ROSC Active'!C2:C250,J51)</f>
        <v>1</v>
      </c>
    </row>
    <row r="52" spans="10:11" x14ac:dyDescent="0.25">
      <c r="J52" s="12" t="s">
        <v>52</v>
      </c>
      <c r="K52">
        <f>COUNTIF('2. ROSC Active'!C2:C250,J52)</f>
        <v>1</v>
      </c>
    </row>
    <row r="53" spans="10:11" x14ac:dyDescent="0.25">
      <c r="J53" s="12" t="s">
        <v>64</v>
      </c>
      <c r="K53">
        <f>COUNTIF('2. ROSC Active'!C2:C250,J53)</f>
        <v>0</v>
      </c>
    </row>
    <row r="55" spans="10:11" x14ac:dyDescent="0.25">
      <c r="J55" s="12" t="s">
        <v>87</v>
      </c>
      <c r="K55">
        <f>SUM(K2:K53)</f>
        <v>28</v>
      </c>
    </row>
    <row r="56" spans="10:11" x14ac:dyDescent="0.25">
      <c r="J56" s="12" t="s">
        <v>86</v>
      </c>
      <c r="K56">
        <f>COUNTIF(K2:K53, "&gt;0")</f>
        <v>12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51B3F7-A8F0-4117-9079-214225F9D4DE}"/>
</file>

<file path=customXml/itemProps2.xml><?xml version="1.0" encoding="utf-8"?>
<ds:datastoreItem xmlns:ds="http://schemas.openxmlformats.org/officeDocument/2006/customXml" ds:itemID="{8C04E34D-3314-4971-AA5E-EE5A76A08FE5}"/>
</file>

<file path=customXml/itemProps3.xml><?xml version="1.0" encoding="utf-8"?>
<ds:datastoreItem xmlns:ds="http://schemas.openxmlformats.org/officeDocument/2006/customXml" ds:itemID="{8BBC27B9-DFF2-4E52-9BD6-DBF3AA39C6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Skylar Kamerer-Miller</cp:lastModifiedBy>
  <cp:lastPrinted>2022-06-10T23:39:20Z</cp:lastPrinted>
  <dcterms:created xsi:type="dcterms:W3CDTF">2022-05-19T17:55:56Z</dcterms:created>
  <dcterms:modified xsi:type="dcterms:W3CDTF">2026-07-28T17:54:38Z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