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LL SOUTHERN\PREVENTION\ROSC\FY26\Madison County\Membership Roster and Protocols\"/>
    </mc:Choice>
  </mc:AlternateContent>
  <xr:revisionPtr revIDLastSave="0" documentId="13_ncr:1_{1D88FBAB-A352-474B-9E83-F9FDA3526DA3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<sst xmlns="http://schemas.openxmlformats.org/spreadsheetml/2006/main" count="340" uniqueCount="223">
  <si>
    <t>Council Name</t>
  </si>
  <si>
    <t>Metro East Recovery Council (MERC)</t>
  </si>
  <si>
    <t>Lead Agency</t>
  </si>
  <si>
    <t>Chestnut Health Systesm</t>
  </si>
  <si>
    <t>Lead Agency Address</t>
  </si>
  <si>
    <t>50 NG Industrial Drive Granite City, IL 62040</t>
  </si>
  <si>
    <t>Project Coordinator(s)</t>
  </si>
  <si>
    <t>Mark Knott / Katie Wilson</t>
  </si>
  <si>
    <t>Project Coordinator(s) Phone Number</t>
  </si>
  <si>
    <t>(618) 403-0824 / (618) 973-8017</t>
  </si>
  <si>
    <t>Coordinator(s) Email</t>
  </si>
  <si>
    <t>maknott@chestnut.org / knwilson@chestnut.org</t>
  </si>
  <si>
    <t>Additional Contact/Supervisor</t>
  </si>
  <si>
    <t>Daniel Hutchison</t>
  </si>
  <si>
    <t>Additional Contact Email and Phone Number</t>
  </si>
  <si>
    <t>ddhutchison@chestnut.org / (618) 792-8507</t>
  </si>
  <si>
    <t>Geographical Location(s) Covered</t>
  </si>
  <si>
    <t>Madison County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</si>
  <si>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</si>
  <si>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</si>
  <si>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</si>
  <si>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</si>
  <si>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</si>
  <si>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</si>
  <si>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</si>
  <si>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</si>
  <si>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</si>
  <si>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</si>
  <si>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</si>
  <si>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</si>
  <si>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</si>
  <si>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</si>
  <si>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</si>
  <si>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</si>
  <si>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</si>
  <si>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</si>
  <si>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</si>
  <si>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Alex Schneider</t>
  </si>
  <si>
    <t>Healthcare: Hospital</t>
  </si>
  <si>
    <t>HSHS Hospital Ofallon</t>
  </si>
  <si>
    <t>Alicia Moesner</t>
  </si>
  <si>
    <t>Recovery Supports: Other</t>
  </si>
  <si>
    <t>Chestnut Health Systems: RCORP</t>
  </si>
  <si>
    <t>Amanda Phelps</t>
  </si>
  <si>
    <t>BJC Warm Handoffs</t>
  </si>
  <si>
    <t>Andy Greer</t>
  </si>
  <si>
    <t>Gateway Foundation</t>
  </si>
  <si>
    <t>Angella Holloway</t>
  </si>
  <si>
    <t>Chestnut Health Systems: St.Clair Cnty ROSC</t>
  </si>
  <si>
    <t>Ashley Ramos</t>
  </si>
  <si>
    <t>Healthcare: Other</t>
  </si>
  <si>
    <t>Beverly Holland</t>
  </si>
  <si>
    <t>Chestnut Health Systems: Statewide ROSC Region 5 Mentor</t>
  </si>
  <si>
    <t>Cara Loddeke</t>
  </si>
  <si>
    <t>PLE: Substance Use</t>
  </si>
  <si>
    <t xml:space="preserve">Chestnut Health Systems: Health Center Nurse </t>
  </si>
  <si>
    <t>Carson Conn</t>
  </si>
  <si>
    <t>Recovery Supports: RCO</t>
  </si>
  <si>
    <t>Amare: Executive Director</t>
  </si>
  <si>
    <t>Conswala Jones</t>
  </si>
  <si>
    <t>St. Clair County ROSC/CHS</t>
  </si>
  <si>
    <t>Cora Hughes</t>
  </si>
  <si>
    <t>Faith-based: Local Pastor</t>
  </si>
  <si>
    <t>Local Pastor</t>
  </si>
  <si>
    <t>Dan Hutchison</t>
  </si>
  <si>
    <t>Chestnut Health Systems Assistant Direvctor of Prevention</t>
  </si>
  <si>
    <t>Deb Beckmann</t>
  </si>
  <si>
    <t>Chestnut Health Sysytems-ROSC TAC</t>
  </si>
  <si>
    <t>Deborah Humphrey</t>
  </si>
  <si>
    <t>Government: 708 Board</t>
  </si>
  <si>
    <t>Madison County 708 Mental Health Board</t>
  </si>
  <si>
    <t>Donna Nahlik</t>
  </si>
  <si>
    <t>Chestnut Health Sysytems Director of Prevention</t>
  </si>
  <si>
    <t>Dustin Pearcy</t>
  </si>
  <si>
    <t>Recovery Supports: Housing</t>
  </si>
  <si>
    <t>Oxford House, Inc.</t>
  </si>
  <si>
    <t>Dusty Hanner</t>
  </si>
  <si>
    <t>Service Providers: Harm Reduction</t>
  </si>
  <si>
    <t>Chestnut Health Systems DOPP/OEND</t>
  </si>
  <si>
    <t>Elbert Jennings</t>
  </si>
  <si>
    <t>Law Enforcement: ISP</t>
  </si>
  <si>
    <t xml:space="preserve">Illinois State Police </t>
  </si>
  <si>
    <t>Elyse Schoen</t>
  </si>
  <si>
    <t>Macoupin County Health Department and ROSC</t>
  </si>
  <si>
    <t>Emily Won</t>
  </si>
  <si>
    <t>Healthcare: County Health Department</t>
  </si>
  <si>
    <t>Madison County Health Department</t>
  </si>
  <si>
    <t>Greg Norkus</t>
  </si>
  <si>
    <t>Judicial: Probation</t>
  </si>
  <si>
    <t>St.Clair County Probation</t>
  </si>
  <si>
    <t>Jean Schram</t>
  </si>
  <si>
    <t>Volunteer: Drug Free Coalitions</t>
  </si>
  <si>
    <t>Community Member</t>
  </si>
  <si>
    <t>Jen Nagel-Fischer</t>
  </si>
  <si>
    <t>Porchlight Collaborative</t>
  </si>
  <si>
    <t>Jennifer Schulz</t>
  </si>
  <si>
    <t>Healthcare: MAR Prescriber</t>
  </si>
  <si>
    <t>Centerstone</t>
  </si>
  <si>
    <t>Jodi Gardner</t>
  </si>
  <si>
    <t xml:space="preserve">St. Clair County 708 Mental Health Board </t>
  </si>
  <si>
    <t>Julie Pohlman</t>
  </si>
  <si>
    <t>Chestnut Health Systems: Statewide ROSC Region 4 Mentor</t>
  </si>
  <si>
    <t>Kara Wardein</t>
  </si>
  <si>
    <t>Chestnut Health RCORP</t>
  </si>
  <si>
    <t>Karen Tilashalski</t>
  </si>
  <si>
    <t>Chestnut Healht Systems: OEND/DOPP</t>
  </si>
  <si>
    <t>Kathy Kehrer</t>
  </si>
  <si>
    <t>Chestnut/CCE</t>
  </si>
  <si>
    <t>Kelly Jefferson</t>
  </si>
  <si>
    <t>Service Providers: Other</t>
  </si>
  <si>
    <t>National Alliance on Mental Health (NAMI)</t>
  </si>
  <si>
    <t>Kristin Anderrson</t>
  </si>
  <si>
    <t>Chestnut Health Systems Behavioral Health Tech</t>
  </si>
  <si>
    <t>Lindsey McCoy</t>
  </si>
  <si>
    <t>Amare: Family Services</t>
  </si>
  <si>
    <t>Mark Knott</t>
  </si>
  <si>
    <t>Chestnut Health Systems ROSC MERC</t>
  </si>
  <si>
    <t>Megan Tyler</t>
  </si>
  <si>
    <t>Sacred Spaces</t>
  </si>
  <si>
    <t>Michele Wasser</t>
  </si>
  <si>
    <t>Treatment: Local Provider</t>
  </si>
  <si>
    <t>Gateway Foundation SOR program</t>
  </si>
  <si>
    <t>Michelle Brooks</t>
  </si>
  <si>
    <t>Mike Luther</t>
  </si>
  <si>
    <t>Chestnut OEND</t>
  </si>
  <si>
    <t>Monique Brunious</t>
  </si>
  <si>
    <t xml:space="preserve">Chestnut Health Systems: Bond County ROSC </t>
  </si>
  <si>
    <t>Morgan Hempen</t>
  </si>
  <si>
    <t>Youth-Serving: Local Prevention Providers</t>
  </si>
  <si>
    <t>Chestnut Health Systems</t>
  </si>
  <si>
    <t>Patika Hackleman</t>
  </si>
  <si>
    <t>Service Providers: Employment Programs</t>
  </si>
  <si>
    <t xml:space="preserve">IL Department of Human Services: Vocational Rehabilitation  </t>
  </si>
  <si>
    <t>Patrick Miller</t>
  </si>
  <si>
    <t>Chestnut Health Systems: CCE Faith Based Program</t>
  </si>
  <si>
    <t>Patrick Smalls</t>
  </si>
  <si>
    <t>HSHS Hospital Highland</t>
  </si>
  <si>
    <t>Paul Fisher</t>
  </si>
  <si>
    <t>Robyn Robinson</t>
  </si>
  <si>
    <t>Comprehensive Methadone Clinic</t>
  </si>
  <si>
    <t>Ryen Stone</t>
  </si>
  <si>
    <t>Sheena Langhauser</t>
  </si>
  <si>
    <t>Memorial Hospital MAR Program</t>
  </si>
  <si>
    <t>Stacey Coleman-Braggs</t>
  </si>
  <si>
    <t xml:space="preserve">St. Clair County Health Department </t>
  </si>
  <si>
    <t>Stephanie Everhart</t>
  </si>
  <si>
    <t xml:space="preserve">Chestnut Health Systems: Vocational Program </t>
  </si>
  <si>
    <t>Sue Casson</t>
  </si>
  <si>
    <t>Law Enforcement: County Sheriff's Dept.</t>
  </si>
  <si>
    <t>St Clair Drug Court</t>
  </si>
  <si>
    <t>Tawana Howard</t>
  </si>
  <si>
    <t>Teresa Cornelius</t>
  </si>
  <si>
    <t>HSHS Highland</t>
  </si>
  <si>
    <t>Tisha Lancaster</t>
  </si>
  <si>
    <t xml:space="preserve">IL Department of Human Services: Clinical Services </t>
  </si>
  <si>
    <t>Toni Randall</t>
  </si>
  <si>
    <t xml:space="preserve">Chestnut health Systems:Bond County ROSC </t>
  </si>
  <si>
    <t>Tracy Dones</t>
  </si>
  <si>
    <t>Faith-based: Other</t>
  </si>
  <si>
    <t>Chestnut Health Systems: CCE Faith and Recovery</t>
  </si>
  <si>
    <t xml:space="preserve">Ty Bechel </t>
  </si>
  <si>
    <t>Bechal &amp; Associates</t>
  </si>
  <si>
    <t>Ty White</t>
  </si>
  <si>
    <t>PLE: Other</t>
  </si>
  <si>
    <t>Area Community Member</t>
  </si>
  <si>
    <t>Tyrone Hill</t>
  </si>
  <si>
    <t xml:space="preserve">Amare Engagment Specialist </t>
  </si>
  <si>
    <t>Violette Book</t>
  </si>
  <si>
    <t>Chestnut Health Systems: DOPP/OEND</t>
  </si>
  <si>
    <t>Jason Farley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</si>
  <si>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</si>
  <si>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</si>
  <si>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</si>
  <si>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</si>
  <si>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</si>
  <si>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</si>
  <si>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Mental Health</t>
  </si>
  <si>
    <t>Business: Chamber of Commerce</t>
  </si>
  <si>
    <t>Recovery Supports</t>
  </si>
  <si>
    <t>Recovery Supports: 12 step or other group</t>
  </si>
  <si>
    <t>Business: Other</t>
  </si>
  <si>
    <t>Faith-based Groups</t>
  </si>
  <si>
    <t>Faith-based: Ministerial Alliance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</si>
  <si>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</si>
  <si>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</si>
  <si>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</si>
  <si>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</si>
  <si>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</si>
  <si>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</si>
  <si>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</si>
  <si>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</si>
  <si>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</si>
  <si>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</si>
  <si>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</si>
  <si>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</si>
  <si>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</si>
  <si>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</si>
  <si>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State Official</t>
  </si>
  <si>
    <t>Government: Re-entry programs</t>
  </si>
  <si>
    <t>Education: Other</t>
  </si>
  <si>
    <t>Substance Use Treatment Organizations</t>
  </si>
  <si>
    <t>Treatment: Hospital Program</t>
  </si>
  <si>
    <t>Treatment: Withdrawal Management Program</t>
  </si>
  <si>
    <t>Treatment:  Other</t>
  </si>
  <si>
    <t xml:space="preserve">Healthcare </t>
  </si>
  <si>
    <t>Law Enforcement</t>
  </si>
  <si>
    <t>Law Enforcement: Local Police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</si>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</sst>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4" sqref="B14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 t="s">
        <v>13</v>
      </c>
    </row>
    <row r="8" spans="1:2" ht="33" customHeight="1">
      <c r="A8" s="3" t="s">
        <v>14</v>
      </c>
      <c r="B8" s="11" t="s">
        <v>15</v>
      </c>
    </row>
    <row r="9" spans="1:2" ht="33" customHeight="1">
      <c r="A9" s="5" t="s">
        <v>16</v>
      </c>
      <c r="B9" s="10" t="s">
        <v>17</v>
      </c>
    </row>
    <row r="10" spans="1:2" ht="33" customHeight="1">
      <c r="A10" s="2" t="s">
        <v>18</v>
      </c>
      <c r="B10" s="11">
        <v>5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A60" sqref="A60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" thickTop="1" thickBot="1">
      <c r="A1" s="17" t="s">
        <v>19</v>
      </c>
      <c r="B1" s="17" t="s">
        <v>20</v>
      </c>
      <c r="C1" s="17" t="s">
        <v>21</v>
      </c>
      <c r="D1" s="17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32</v>
      </c>
      <c r="O1" s="18" t="s">
        <v>33</v>
      </c>
      <c r="P1" s="18" t="s">
        <v>34</v>
      </c>
      <c r="Q1" s="19" t="s">
        <v>35</v>
      </c>
      <c r="R1" s="20" t="s">
        <v>36</v>
      </c>
    </row>
    <row r="2" spans="1:18" ht="15.95" thickBot="1">
      <c r="A2" s="13" t="s">
        <v>37</v>
      </c>
      <c r="B2" s="15">
        <v>45617</v>
      </c>
      <c r="C2" s="21" t="s">
        <v>38</v>
      </c>
      <c r="D2" s="13" t="s">
        <v>39</v>
      </c>
      <c r="E2" s="12">
        <v>1</v>
      </c>
      <c r="F2" s="12">
        <v>1</v>
      </c>
      <c r="G2" s="12">
        <v>1</v>
      </c>
      <c r="H2" s="12"/>
      <c r="I2" s="12"/>
      <c r="J2" s="12"/>
      <c r="K2" s="12"/>
      <c r="L2" s="12"/>
      <c r="M2" s="12"/>
      <c r="N2" s="12"/>
      <c r="O2" s="12"/>
      <c r="P2" s="12"/>
      <c r="Q2" s="4">
        <f>SUM(E2:P2)</f>
        <v>3</v>
      </c>
      <c r="R2" s="22"/>
    </row>
    <row r="3" spans="1:18" ht="31.5" thickBot="1">
      <c r="A3" s="13" t="s">
        <v>40</v>
      </c>
      <c r="B3" s="15">
        <v>44927</v>
      </c>
      <c r="C3" s="21" t="s">
        <v>41</v>
      </c>
      <c r="D3" s="13" t="s">
        <v>42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0</v>
      </c>
      <c r="R3" s="22"/>
    </row>
    <row r="4" spans="1:18" ht="15.95" thickBot="1">
      <c r="A4" s="13" t="s">
        <v>43</v>
      </c>
      <c r="B4" s="15">
        <v>45717</v>
      </c>
      <c r="C4" s="21" t="s">
        <v>38</v>
      </c>
      <c r="D4" s="13" t="s">
        <v>44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0</v>
      </c>
      <c r="R4" s="22"/>
    </row>
    <row r="5" spans="1:18" ht="15.95" thickBot="1">
      <c r="A5" s="13" t="s">
        <v>45</v>
      </c>
      <c r="B5" s="15">
        <v>45717</v>
      </c>
      <c r="C5" s="21" t="s">
        <v>38</v>
      </c>
      <c r="D5" s="13" t="s">
        <v>46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/>
    </row>
    <row r="6" spans="1:18" ht="47.1" thickBot="1">
      <c r="A6" s="13" t="s">
        <v>47</v>
      </c>
      <c r="B6" s="15">
        <v>44522</v>
      </c>
      <c r="C6" s="21" t="s">
        <v>41</v>
      </c>
      <c r="D6" s="13" t="s">
        <v>48</v>
      </c>
      <c r="E6" s="12">
        <v>1</v>
      </c>
      <c r="F6" s="12">
        <v>1</v>
      </c>
      <c r="G6" s="12">
        <v>1</v>
      </c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3</v>
      </c>
      <c r="R6" s="22"/>
    </row>
    <row r="7" spans="1:18" ht="15.95" thickBot="1">
      <c r="A7" s="13" t="s">
        <v>49</v>
      </c>
      <c r="B7" s="15">
        <v>45617</v>
      </c>
      <c r="C7" s="21" t="s">
        <v>50</v>
      </c>
      <c r="D7" s="13" t="s">
        <v>46</v>
      </c>
      <c r="E7" s="12"/>
      <c r="F7" s="12">
        <v>1</v>
      </c>
      <c r="G7" s="12">
        <v>1</v>
      </c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2</v>
      </c>
      <c r="R7" s="22"/>
    </row>
    <row r="8" spans="1:18" ht="47.1" thickBot="1">
      <c r="A8" s="13" t="s">
        <v>51</v>
      </c>
      <c r="B8" s="15">
        <v>44743</v>
      </c>
      <c r="C8" s="21" t="s">
        <v>41</v>
      </c>
      <c r="D8" s="13" t="s">
        <v>52</v>
      </c>
      <c r="E8" s="12"/>
      <c r="F8" s="12">
        <v>1</v>
      </c>
      <c r="G8" s="12">
        <v>1</v>
      </c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2</v>
      </c>
      <c r="R8" s="22"/>
    </row>
    <row r="9" spans="1:18" ht="47.1" thickBot="1">
      <c r="A9" s="13" t="s">
        <v>53</v>
      </c>
      <c r="B9" s="15">
        <v>44743</v>
      </c>
      <c r="C9" s="21" t="s">
        <v>54</v>
      </c>
      <c r="D9" s="13" t="s">
        <v>55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/>
    </row>
    <row r="10" spans="1:18" ht="31.5" thickBot="1">
      <c r="A10" s="13" t="s">
        <v>56</v>
      </c>
      <c r="B10" s="15">
        <v>45617</v>
      </c>
      <c r="C10" s="21" t="s">
        <v>57</v>
      </c>
      <c r="D10" s="13" t="s">
        <v>58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/>
    </row>
    <row r="11" spans="1:18" ht="31.5" thickBot="1">
      <c r="A11" s="13" t="s">
        <v>59</v>
      </c>
      <c r="B11" s="15">
        <v>45717</v>
      </c>
      <c r="C11" s="21" t="s">
        <v>41</v>
      </c>
      <c r="D11" s="13" t="s">
        <v>60</v>
      </c>
      <c r="E11" s="12"/>
      <c r="F11" s="12">
        <v>1</v>
      </c>
      <c r="G11" s="12">
        <v>1</v>
      </c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2</v>
      </c>
      <c r="R11" s="22"/>
    </row>
    <row r="12" spans="1:18" ht="31.5" thickBot="1">
      <c r="A12" s="13" t="s">
        <v>61</v>
      </c>
      <c r="B12" s="15">
        <v>44743</v>
      </c>
      <c r="C12" s="21" t="s">
        <v>62</v>
      </c>
      <c r="D12" s="13" t="s">
        <v>63</v>
      </c>
      <c r="E12" s="12">
        <v>1</v>
      </c>
      <c r="F12" s="12">
        <v>1</v>
      </c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3</v>
      </c>
      <c r="R12" s="22"/>
    </row>
    <row r="13" spans="1:18" ht="47.1" thickBot="1">
      <c r="A13" s="13" t="s">
        <v>64</v>
      </c>
      <c r="B13" s="15">
        <v>44866</v>
      </c>
      <c r="C13" s="21" t="s">
        <v>41</v>
      </c>
      <c r="D13" s="13" t="s">
        <v>65</v>
      </c>
      <c r="E13" s="12">
        <v>1</v>
      </c>
      <c r="F13" s="12">
        <v>1</v>
      </c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3</v>
      </c>
      <c r="R13" s="22"/>
    </row>
    <row r="14" spans="1:18" ht="31.5" thickBot="1">
      <c r="A14" s="13" t="s">
        <v>66</v>
      </c>
      <c r="B14" s="15">
        <v>44743</v>
      </c>
      <c r="C14" s="21" t="s">
        <v>41</v>
      </c>
      <c r="D14" s="13" t="s">
        <v>67</v>
      </c>
      <c r="E14" s="12"/>
      <c r="F14" s="12">
        <v>1</v>
      </c>
      <c r="G14" s="12">
        <v>1</v>
      </c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2</v>
      </c>
      <c r="R14" s="22"/>
    </row>
    <row r="15" spans="1:18" ht="31.5" thickBot="1">
      <c r="A15" s="13" t="s">
        <v>68</v>
      </c>
      <c r="B15" s="15">
        <v>44743</v>
      </c>
      <c r="C15" s="21" t="s">
        <v>69</v>
      </c>
      <c r="D15" s="13" t="s">
        <v>70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1</v>
      </c>
      <c r="R15" s="22"/>
    </row>
    <row r="16" spans="1:18" ht="47.1" thickBot="1">
      <c r="A16" s="13" t="s">
        <v>71</v>
      </c>
      <c r="B16" s="15">
        <v>44743</v>
      </c>
      <c r="C16" s="21" t="s">
        <v>41</v>
      </c>
      <c r="D16" s="13" t="s">
        <v>72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31.5" thickBot="1">
      <c r="A17" s="13" t="s">
        <v>73</v>
      </c>
      <c r="B17" s="15">
        <v>45748</v>
      </c>
      <c r="C17" s="21" t="s">
        <v>74</v>
      </c>
      <c r="D17" s="13" t="s">
        <v>75</v>
      </c>
      <c r="E17" s="12">
        <v>1</v>
      </c>
      <c r="F17" s="12">
        <v>1</v>
      </c>
      <c r="G17" s="12">
        <v>1</v>
      </c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3</v>
      </c>
      <c r="R17" s="22"/>
    </row>
    <row r="18" spans="1:18" ht="31.5" thickBot="1">
      <c r="A18" s="13" t="s">
        <v>76</v>
      </c>
      <c r="B18" s="15">
        <v>45463</v>
      </c>
      <c r="C18" s="21" t="s">
        <v>77</v>
      </c>
      <c r="D18" s="13" t="s">
        <v>78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1</v>
      </c>
      <c r="R18" s="22"/>
    </row>
    <row r="19" spans="1:18" ht="15.95" thickBot="1">
      <c r="A19" s="13" t="s">
        <v>79</v>
      </c>
      <c r="B19" s="15">
        <v>45444</v>
      </c>
      <c r="C19" s="21" t="s">
        <v>80</v>
      </c>
      <c r="D19" s="13" t="s">
        <v>81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47.1" thickBot="1">
      <c r="A20" s="13" t="s">
        <v>82</v>
      </c>
      <c r="B20" s="15">
        <v>44958</v>
      </c>
      <c r="C20" s="21" t="s">
        <v>41</v>
      </c>
      <c r="D20" s="13" t="s">
        <v>83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1</v>
      </c>
      <c r="R20" s="22"/>
    </row>
    <row r="21" spans="1:18" ht="31.5" thickBot="1">
      <c r="A21" s="13" t="s">
        <v>84</v>
      </c>
      <c r="B21" s="15">
        <v>44835</v>
      </c>
      <c r="C21" s="21" t="s">
        <v>85</v>
      </c>
      <c r="D21" s="13" t="s">
        <v>86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31.5" thickBot="1">
      <c r="A22" s="13" t="s">
        <v>87</v>
      </c>
      <c r="B22" s="15">
        <v>44743</v>
      </c>
      <c r="C22" s="21" t="s">
        <v>88</v>
      </c>
      <c r="D22" s="13" t="s">
        <v>89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31.5" thickBot="1">
      <c r="A23" s="13" t="s">
        <v>90</v>
      </c>
      <c r="B23" s="15">
        <v>44927</v>
      </c>
      <c r="C23" s="21" t="s">
        <v>91</v>
      </c>
      <c r="D23" s="13" t="s">
        <v>92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31.5" thickBot="1">
      <c r="A24" s="13" t="s">
        <v>93</v>
      </c>
      <c r="B24" s="15">
        <v>44866</v>
      </c>
      <c r="C24" s="21" t="s">
        <v>77</v>
      </c>
      <c r="D24" s="13" t="s">
        <v>94</v>
      </c>
      <c r="E24" s="12">
        <v>1</v>
      </c>
      <c r="F24" s="12">
        <v>1</v>
      </c>
      <c r="G24" s="12">
        <v>1</v>
      </c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3</v>
      </c>
      <c r="R24" s="22"/>
    </row>
    <row r="25" spans="1:18" ht="31.5" thickBot="1">
      <c r="A25" s="13" t="s">
        <v>95</v>
      </c>
      <c r="B25" s="15">
        <v>45617</v>
      </c>
      <c r="C25" s="21" t="s">
        <v>96</v>
      </c>
      <c r="D25" s="13" t="s">
        <v>97</v>
      </c>
      <c r="E25" s="12">
        <v>1</v>
      </c>
      <c r="F25" s="12"/>
      <c r="G25" s="12">
        <v>1</v>
      </c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2</v>
      </c>
      <c r="R25" s="22"/>
    </row>
    <row r="26" spans="1:18" ht="31.5" thickBot="1">
      <c r="A26" s="13" t="s">
        <v>98</v>
      </c>
      <c r="B26" s="15">
        <v>45139</v>
      </c>
      <c r="C26" s="21" t="s">
        <v>69</v>
      </c>
      <c r="D26" s="13" t="s">
        <v>99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47.1" thickBot="1">
      <c r="A27" s="13" t="s">
        <v>100</v>
      </c>
      <c r="B27" s="15">
        <v>44743</v>
      </c>
      <c r="C27" s="21" t="s">
        <v>41</v>
      </c>
      <c r="D27" s="13" t="s">
        <v>101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31.5" thickBot="1">
      <c r="A28" s="13" t="s">
        <v>102</v>
      </c>
      <c r="B28" s="15">
        <v>45717</v>
      </c>
      <c r="C28" s="21" t="s">
        <v>57</v>
      </c>
      <c r="D28" s="13" t="s">
        <v>103</v>
      </c>
      <c r="E28" s="12"/>
      <c r="F28" s="12"/>
      <c r="G28" s="12">
        <v>1</v>
      </c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1</v>
      </c>
      <c r="R28" s="22"/>
    </row>
    <row r="29" spans="1:18" ht="31.5" thickBot="1">
      <c r="A29" s="13" t="s">
        <v>104</v>
      </c>
      <c r="B29" s="15">
        <v>44743</v>
      </c>
      <c r="C29" s="21" t="s">
        <v>77</v>
      </c>
      <c r="D29" s="13" t="s">
        <v>105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31.5" thickBot="1">
      <c r="A30" s="13" t="s">
        <v>106</v>
      </c>
      <c r="B30" s="15">
        <v>45463</v>
      </c>
      <c r="C30" s="21" t="s">
        <v>41</v>
      </c>
      <c r="D30" s="13" t="s">
        <v>107</v>
      </c>
      <c r="E30" s="12"/>
      <c r="F30" s="12">
        <v>1</v>
      </c>
      <c r="G30" s="12">
        <v>1</v>
      </c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2</v>
      </c>
      <c r="R30" s="22"/>
    </row>
    <row r="31" spans="1:18" ht="31.5" thickBot="1">
      <c r="A31" s="13" t="s">
        <v>108</v>
      </c>
      <c r="B31" s="15">
        <v>45519</v>
      </c>
      <c r="C31" s="21" t="s">
        <v>109</v>
      </c>
      <c r="D31" s="13" t="s">
        <v>110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31.5" thickBot="1">
      <c r="A32" s="13" t="s">
        <v>111</v>
      </c>
      <c r="B32" s="15">
        <v>45554</v>
      </c>
      <c r="C32" s="21" t="s">
        <v>41</v>
      </c>
      <c r="D32" s="13" t="s">
        <v>112</v>
      </c>
      <c r="E32" s="12">
        <v>1</v>
      </c>
      <c r="F32" s="12"/>
      <c r="G32" s="12">
        <v>1</v>
      </c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2</v>
      </c>
      <c r="R32" s="22"/>
    </row>
    <row r="33" spans="1:18" ht="31.5" thickBot="1">
      <c r="A33" s="13" t="s">
        <v>113</v>
      </c>
      <c r="B33" s="15">
        <v>45717</v>
      </c>
      <c r="C33" s="21" t="s">
        <v>57</v>
      </c>
      <c r="D33" s="13" t="s">
        <v>114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31.5" thickBot="1">
      <c r="A34" s="13" t="s">
        <v>115</v>
      </c>
      <c r="B34" s="15">
        <v>44986</v>
      </c>
      <c r="C34" s="21" t="s">
        <v>41</v>
      </c>
      <c r="D34" s="13" t="s">
        <v>116</v>
      </c>
      <c r="E34" s="12">
        <v>1</v>
      </c>
      <c r="F34" s="12">
        <v>1</v>
      </c>
      <c r="G34" s="12">
        <v>1</v>
      </c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3</v>
      </c>
      <c r="R34" s="22"/>
    </row>
    <row r="35" spans="1:18" ht="31.5" thickBot="1">
      <c r="A35" s="13" t="s">
        <v>117</v>
      </c>
      <c r="B35" s="15">
        <v>45717</v>
      </c>
      <c r="C35" s="21" t="s">
        <v>41</v>
      </c>
      <c r="D35" s="13" t="s">
        <v>118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31.5" thickBot="1">
      <c r="A36" s="13" t="s">
        <v>119</v>
      </c>
      <c r="B36" s="15">
        <v>45890</v>
      </c>
      <c r="C36" s="21" t="s">
        <v>120</v>
      </c>
      <c r="D36" s="13" t="s">
        <v>121</v>
      </c>
      <c r="E36" s="12"/>
      <c r="F36" s="12">
        <v>1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1</v>
      </c>
      <c r="R36" s="22"/>
    </row>
    <row r="37" spans="1:18" ht="31.5" thickBot="1">
      <c r="A37" s="13" t="s">
        <v>122</v>
      </c>
      <c r="B37" s="15">
        <v>45139</v>
      </c>
      <c r="C37" s="21" t="s">
        <v>69</v>
      </c>
      <c r="D37" s="13" t="s">
        <v>70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31.5" thickBot="1">
      <c r="A38" s="13" t="s">
        <v>123</v>
      </c>
      <c r="B38" s="15">
        <v>45890</v>
      </c>
      <c r="C38" s="21" t="s">
        <v>77</v>
      </c>
      <c r="D38" s="13" t="s">
        <v>124</v>
      </c>
      <c r="E38" s="12"/>
      <c r="F38" s="12">
        <v>1</v>
      </c>
      <c r="G38" s="12">
        <v>1</v>
      </c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2</v>
      </c>
      <c r="R38" s="22"/>
    </row>
    <row r="39" spans="1:18" ht="47.1" thickBot="1">
      <c r="A39" s="13" t="s">
        <v>125</v>
      </c>
      <c r="B39" s="15">
        <v>45017</v>
      </c>
      <c r="C39" s="21" t="s">
        <v>41</v>
      </c>
      <c r="D39" s="13" t="s">
        <v>126</v>
      </c>
      <c r="E39" s="12"/>
      <c r="F39" s="12"/>
      <c r="G39" s="12">
        <v>1</v>
      </c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1</v>
      </c>
      <c r="R39" s="22"/>
    </row>
    <row r="40" spans="1:18" ht="31.5" thickBot="1">
      <c r="A40" s="13" t="s">
        <v>127</v>
      </c>
      <c r="B40" s="15">
        <v>45717</v>
      </c>
      <c r="C40" s="21" t="s">
        <v>128</v>
      </c>
      <c r="D40" s="13" t="s">
        <v>129</v>
      </c>
      <c r="E40" s="12">
        <v>1</v>
      </c>
      <c r="F40" s="12">
        <v>1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2</v>
      </c>
      <c r="R40" s="22"/>
    </row>
    <row r="41" spans="1:18" ht="47.1" thickBot="1">
      <c r="A41" s="13" t="s">
        <v>130</v>
      </c>
      <c r="B41" s="15">
        <v>45139</v>
      </c>
      <c r="C41" s="21" t="s">
        <v>131</v>
      </c>
      <c r="D41" s="13" t="s">
        <v>132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47.1" thickBot="1">
      <c r="A42" s="13" t="s">
        <v>133</v>
      </c>
      <c r="B42" s="15">
        <v>44501</v>
      </c>
      <c r="C42" s="21" t="s">
        <v>41</v>
      </c>
      <c r="D42" s="13" t="s">
        <v>134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5.95" thickBot="1">
      <c r="A43" s="13" t="s">
        <v>135</v>
      </c>
      <c r="B43" s="15">
        <v>45139</v>
      </c>
      <c r="C43" s="21" t="s">
        <v>38</v>
      </c>
      <c r="D43" s="13" t="s">
        <v>136</v>
      </c>
      <c r="E43" s="12">
        <v>1</v>
      </c>
      <c r="F43" s="12">
        <v>1</v>
      </c>
      <c r="G43" s="12">
        <v>1</v>
      </c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3</v>
      </c>
      <c r="R43" s="22"/>
    </row>
    <row r="44" spans="1:18" ht="31.5" thickBot="1">
      <c r="A44" s="13" t="s">
        <v>137</v>
      </c>
      <c r="B44" s="15">
        <v>45309</v>
      </c>
      <c r="C44" s="21" t="s">
        <v>77</v>
      </c>
      <c r="D44" s="13" t="s">
        <v>94</v>
      </c>
      <c r="E44" s="12">
        <v>1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1</v>
      </c>
      <c r="R44" s="22"/>
    </row>
    <row r="45" spans="1:18" ht="31.5" thickBot="1">
      <c r="A45" s="13" t="s">
        <v>138</v>
      </c>
      <c r="B45" s="15">
        <v>45309</v>
      </c>
      <c r="C45" s="21" t="s">
        <v>77</v>
      </c>
      <c r="D45" s="13" t="s">
        <v>139</v>
      </c>
      <c r="E45" s="12">
        <v>1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1</v>
      </c>
      <c r="R45" s="22"/>
    </row>
    <row r="46" spans="1:18" ht="31.5" thickBot="1">
      <c r="A46" s="13" t="s">
        <v>140</v>
      </c>
      <c r="B46" s="15">
        <v>45717</v>
      </c>
      <c r="C46" s="21" t="s">
        <v>128</v>
      </c>
      <c r="D46" s="13" t="s">
        <v>129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31.5" thickBot="1">
      <c r="A47" s="13" t="s">
        <v>141</v>
      </c>
      <c r="B47" s="15">
        <v>45519</v>
      </c>
      <c r="C47" s="21" t="s">
        <v>38</v>
      </c>
      <c r="D47" s="13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31.5" thickBot="1">
      <c r="A48" s="13" t="s">
        <v>143</v>
      </c>
      <c r="B48" s="15">
        <v>45108</v>
      </c>
      <c r="C48" s="21" t="s">
        <v>85</v>
      </c>
      <c r="D48" s="13" t="s">
        <v>144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47.1" thickBot="1">
      <c r="A49" s="13" t="s">
        <v>145</v>
      </c>
      <c r="B49" s="15">
        <v>44743</v>
      </c>
      <c r="C49" s="21" t="s">
        <v>131</v>
      </c>
      <c r="D49" s="13" t="s">
        <v>146</v>
      </c>
      <c r="E49" s="12">
        <v>1</v>
      </c>
      <c r="F49" s="12">
        <v>1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2</v>
      </c>
      <c r="R49" s="22"/>
    </row>
    <row r="50" spans="1:18" ht="31.5" thickBot="1">
      <c r="A50" s="13" t="s">
        <v>147</v>
      </c>
      <c r="B50" s="15">
        <v>45519</v>
      </c>
      <c r="C50" s="21" t="s">
        <v>148</v>
      </c>
      <c r="D50" s="13" t="s">
        <v>149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31.5" thickBot="1">
      <c r="A51" s="13" t="s">
        <v>150</v>
      </c>
      <c r="B51" s="15">
        <v>44743</v>
      </c>
      <c r="C51" s="21" t="s">
        <v>85</v>
      </c>
      <c r="D51" s="13" t="s">
        <v>144</v>
      </c>
      <c r="E51" s="12"/>
      <c r="F51" s="12"/>
      <c r="G51" s="12">
        <v>1</v>
      </c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1</v>
      </c>
      <c r="R51" s="22"/>
    </row>
    <row r="52" spans="1:18" ht="15.95" thickBot="1">
      <c r="A52" s="13" t="s">
        <v>151</v>
      </c>
      <c r="B52" s="15">
        <v>44743</v>
      </c>
      <c r="C52" s="21" t="s">
        <v>38</v>
      </c>
      <c r="D52" s="13" t="s">
        <v>152</v>
      </c>
      <c r="E52" s="12"/>
      <c r="F52" s="12">
        <v>1</v>
      </c>
      <c r="G52" s="12">
        <v>1</v>
      </c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2</v>
      </c>
      <c r="R52" s="22"/>
    </row>
    <row r="53" spans="1:18" ht="47.1" thickBot="1">
      <c r="A53" s="13" t="s">
        <v>153</v>
      </c>
      <c r="B53" s="15">
        <v>44986</v>
      </c>
      <c r="C53" s="21" t="s">
        <v>109</v>
      </c>
      <c r="D53" s="13" t="s">
        <v>154</v>
      </c>
      <c r="E53" s="12">
        <v>1</v>
      </c>
      <c r="F53" s="12">
        <v>1</v>
      </c>
      <c r="G53" s="12">
        <v>1</v>
      </c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3</v>
      </c>
      <c r="R53" s="22"/>
    </row>
    <row r="54" spans="1:18" ht="47.1" thickBot="1">
      <c r="A54" s="13" t="s">
        <v>155</v>
      </c>
      <c r="B54" s="15">
        <v>44896</v>
      </c>
      <c r="C54" s="21" t="s">
        <v>41</v>
      </c>
      <c r="D54" s="13" t="s">
        <v>156</v>
      </c>
      <c r="E54" s="12">
        <v>1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1</v>
      </c>
      <c r="R54" s="22"/>
    </row>
    <row r="55" spans="1:18" ht="47.1" thickBot="1">
      <c r="A55" s="13" t="s">
        <v>157</v>
      </c>
      <c r="B55" s="15">
        <v>45108</v>
      </c>
      <c r="C55" s="21" t="s">
        <v>158</v>
      </c>
      <c r="D55" s="13" t="s">
        <v>159</v>
      </c>
      <c r="E55" s="12">
        <v>1</v>
      </c>
      <c r="F55" s="12"/>
      <c r="G55" s="12">
        <v>1</v>
      </c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2</v>
      </c>
      <c r="R55" s="22"/>
    </row>
    <row r="56" spans="1:18" ht="15.95" thickBot="1">
      <c r="A56" s="13" t="s">
        <v>160</v>
      </c>
      <c r="B56" s="15">
        <v>44866</v>
      </c>
      <c r="C56" s="21" t="s">
        <v>54</v>
      </c>
      <c r="D56" s="13" t="s">
        <v>161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31.5" thickBot="1">
      <c r="A57" s="13" t="s">
        <v>162</v>
      </c>
      <c r="B57" s="15">
        <v>44501</v>
      </c>
      <c r="C57" s="21" t="s">
        <v>163</v>
      </c>
      <c r="D57" s="13" t="s">
        <v>164</v>
      </c>
      <c r="E57" s="12"/>
      <c r="F57" s="12">
        <v>1</v>
      </c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2</v>
      </c>
      <c r="R57" s="22"/>
    </row>
    <row r="58" spans="1:18" ht="31.5" thickBot="1">
      <c r="A58" s="13" t="s">
        <v>165</v>
      </c>
      <c r="B58" s="15">
        <v>44621</v>
      </c>
      <c r="C58" s="21" t="s">
        <v>57</v>
      </c>
      <c r="D58" s="13" t="s">
        <v>166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31.5" thickBot="1">
      <c r="A59" s="13" t="s">
        <v>167</v>
      </c>
      <c r="B59" s="15">
        <v>44805</v>
      </c>
      <c r="C59" s="21" t="s">
        <v>77</v>
      </c>
      <c r="D59" s="13" t="s">
        <v>168</v>
      </c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1</v>
      </c>
      <c r="R59" s="22"/>
    </row>
    <row r="60" spans="1:18" ht="31.5" thickBot="1">
      <c r="A60" s="13" t="s">
        <v>169</v>
      </c>
      <c r="B60" s="15">
        <v>45918</v>
      </c>
      <c r="C60" s="21" t="s">
        <v>109</v>
      </c>
      <c r="D60" s="13" t="s">
        <v>110</v>
      </c>
      <c r="E60" s="12"/>
      <c r="F60" s="12"/>
      <c r="G60" s="12">
        <v>1</v>
      </c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1</v>
      </c>
      <c r="R60" s="22"/>
    </row>
    <row r="61" spans="1:18" ht="15.95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5.95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5.95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5.95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5.95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5.95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5.95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5.95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5.95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5.95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5.95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5.95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5.95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5.95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5.95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5.95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5.95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5.95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5.95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5.95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5.95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5.95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5.95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5.95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5.95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5.95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5.95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5.95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5.95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5.95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5.95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5.95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5.95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5.95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5.95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5.95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5.95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5.95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5.95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5.95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5.95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5.95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5.95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5.95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5.95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5.95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5.95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5.95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5.95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5.95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5.95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5.95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5.95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5.95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5.95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5.95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5.95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5.95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5.95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5.95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5.95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5.95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5.95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5.95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5.95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5.95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5.95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5.95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5.95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5.95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5.95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5.95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5.95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5.95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5.95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5.95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5.95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5.95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5.95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5.95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5.95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5.95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5.95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5.95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5.95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5.95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5.95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5.95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5.95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5.95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5.95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5.95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5.95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5.95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5.95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5.95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5.95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5.9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5.9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5.9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5.9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5.9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5.9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5.9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5.9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5.9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5.9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5.9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5.9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5.9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5.9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5.9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5.9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5.9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5.9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5.9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5.9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5.9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5.9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5.9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5.9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5.9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5.9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5.9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5.9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5.9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5.9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5.9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5.9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5.9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5.9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5.9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5.9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5.9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5.9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5.9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5.9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5.9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5.9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5.9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5.9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5.9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5.9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5.9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5.9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5.9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5.9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5.9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5.9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5.9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5.9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5.9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5.9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5.9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5.9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5.9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5.9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5.9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5.9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5.9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5.9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5.9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5.9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5.9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5.9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5.9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5.9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5.9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5.9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5.9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5.9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5.9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5.9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5.9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5.9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5.9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5.9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5.9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5.9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5.9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5.9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5.9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5.9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5.9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5.9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5.9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5.9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5.9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5.9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5.9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5.95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J9" sqref="J9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170</v>
      </c>
      <c r="B1" s="28"/>
      <c r="C1" s="29"/>
      <c r="D1" s="29"/>
      <c r="E1" s="29"/>
      <c r="F1" s="30"/>
      <c r="J1" t="s">
        <v>171</v>
      </c>
      <c r="K1" t="s">
        <v>172</v>
      </c>
    </row>
    <row r="2" spans="1:11" ht="39.950000000000003" customHeight="1">
      <c r="A2" s="6" t="s">
        <v>21</v>
      </c>
      <c r="B2" s="26" t="s">
        <v>173</v>
      </c>
      <c r="C2" s="27"/>
      <c r="D2" s="27"/>
      <c r="E2" s="27"/>
      <c r="F2" s="31"/>
      <c r="J2" s="9" t="s">
        <v>174</v>
      </c>
      <c r="K2">
        <f>COUNTIF('2. ROSC Active'!C2:C251,J2)</f>
        <v>0</v>
      </c>
    </row>
    <row r="3" spans="1:11" ht="39.950000000000003" customHeight="1">
      <c r="A3" s="24" t="s">
        <v>175</v>
      </c>
      <c r="B3" s="23" t="s">
        <v>54</v>
      </c>
      <c r="C3" s="23" t="s">
        <v>176</v>
      </c>
      <c r="D3" s="23" t="s">
        <v>163</v>
      </c>
      <c r="E3" s="23"/>
      <c r="F3" s="25"/>
      <c r="J3" s="9" t="s">
        <v>177</v>
      </c>
      <c r="K3">
        <f>COUNTIF('2. ROSC Active'!C2:C251,J3)</f>
        <v>0</v>
      </c>
    </row>
    <row r="4" spans="1:11" ht="39.950000000000003" customHeight="1">
      <c r="A4" s="1" t="s">
        <v>178</v>
      </c>
      <c r="B4" s="6" t="s">
        <v>57</v>
      </c>
      <c r="C4" s="6" t="s">
        <v>179</v>
      </c>
      <c r="D4" s="6" t="s">
        <v>74</v>
      </c>
      <c r="E4" s="6" t="s">
        <v>41</v>
      </c>
      <c r="F4" s="7"/>
      <c r="J4" s="9" t="s">
        <v>180</v>
      </c>
      <c r="K4">
        <f>COUNTIF('2. ROSC Active'!C2:C251,J4)</f>
        <v>0</v>
      </c>
    </row>
    <row r="5" spans="1:11" ht="39.950000000000003" customHeight="1">
      <c r="A5" s="1" t="s">
        <v>181</v>
      </c>
      <c r="B5" s="6" t="s">
        <v>62</v>
      </c>
      <c r="C5" s="6" t="s">
        <v>182</v>
      </c>
      <c r="D5" s="6" t="s">
        <v>158</v>
      </c>
      <c r="E5" s="6"/>
      <c r="F5" s="7"/>
      <c r="J5" s="9" t="s">
        <v>183</v>
      </c>
      <c r="K5">
        <f>COUNTIF('2. ROSC Active'!C2:C251,J5)</f>
        <v>0</v>
      </c>
    </row>
    <row r="6" spans="1:11" ht="39.950000000000003" customHeight="1">
      <c r="A6" s="1" t="s">
        <v>184</v>
      </c>
      <c r="B6" s="6" t="s">
        <v>185</v>
      </c>
      <c r="C6" s="6" t="s">
        <v>186</v>
      </c>
      <c r="D6" s="6" t="s">
        <v>187</v>
      </c>
      <c r="E6" s="6"/>
      <c r="F6" s="7"/>
      <c r="J6" s="9" t="s">
        <v>188</v>
      </c>
      <c r="K6">
        <f>COUNTIF('2. ROSC Active'!C2:C251,J6)</f>
        <v>0</v>
      </c>
    </row>
    <row r="7" spans="1:11" ht="51" customHeight="1">
      <c r="A7" s="1" t="s">
        <v>189</v>
      </c>
      <c r="B7" s="6" t="s">
        <v>190</v>
      </c>
      <c r="C7" s="6" t="s">
        <v>191</v>
      </c>
      <c r="D7" s="6" t="s">
        <v>131</v>
      </c>
      <c r="E7" s="6" t="s">
        <v>192</v>
      </c>
      <c r="F7" s="6" t="s">
        <v>109</v>
      </c>
      <c r="J7" s="9" t="s">
        <v>193</v>
      </c>
      <c r="K7">
        <f>COUNTIF('2. ROSC Active'!C2:C251,J7)</f>
        <v>0</v>
      </c>
    </row>
    <row r="8" spans="1:11" ht="48.75" customHeight="1">
      <c r="A8" s="1" t="s">
        <v>194</v>
      </c>
      <c r="B8" s="6" t="s">
        <v>195</v>
      </c>
      <c r="C8" s="6" t="s">
        <v>196</v>
      </c>
      <c r="D8" s="23" t="s">
        <v>69</v>
      </c>
      <c r="E8" s="6" t="s">
        <v>197</v>
      </c>
      <c r="F8" s="6" t="s">
        <v>198</v>
      </c>
      <c r="J8" s="9" t="s">
        <v>199</v>
      </c>
      <c r="K8">
        <f>COUNTIF('2. ROSC Active'!C2:C251,J8)</f>
        <v>0</v>
      </c>
    </row>
    <row r="9" spans="1:11" ht="47.25" customHeight="1">
      <c r="A9" s="1" t="s">
        <v>200</v>
      </c>
      <c r="B9" s="6" t="s">
        <v>120</v>
      </c>
      <c r="C9" s="6" t="s">
        <v>201</v>
      </c>
      <c r="D9" s="6" t="s">
        <v>202</v>
      </c>
      <c r="E9" s="6" t="s">
        <v>203</v>
      </c>
      <c r="F9" s="7"/>
      <c r="J9" s="9" t="s">
        <v>62</v>
      </c>
      <c r="K9">
        <f>COUNTIF('2. ROSC Active'!C2:C251,J9)</f>
        <v>1</v>
      </c>
    </row>
    <row r="10" spans="1:11" ht="39.950000000000003" customHeight="1">
      <c r="A10" s="1" t="s">
        <v>204</v>
      </c>
      <c r="B10" s="6" t="s">
        <v>96</v>
      </c>
      <c r="C10" s="6" t="s">
        <v>38</v>
      </c>
      <c r="D10" s="6" t="s">
        <v>85</v>
      </c>
      <c r="E10" s="6" t="s">
        <v>50</v>
      </c>
      <c r="F10" s="7"/>
      <c r="J10" s="9" t="s">
        <v>182</v>
      </c>
      <c r="K10">
        <f>COUNTIF('2. ROSC Active'!C2:C251,J10)</f>
        <v>0</v>
      </c>
    </row>
    <row r="11" spans="1:11" ht="54.75" customHeight="1">
      <c r="A11" s="1" t="s">
        <v>205</v>
      </c>
      <c r="B11" s="6" t="s">
        <v>206</v>
      </c>
      <c r="C11" s="6" t="s">
        <v>148</v>
      </c>
      <c r="D11" s="6" t="s">
        <v>80</v>
      </c>
      <c r="E11" s="6" t="s">
        <v>207</v>
      </c>
      <c r="F11" s="6" t="s">
        <v>208</v>
      </c>
      <c r="J11" s="9" t="s">
        <v>158</v>
      </c>
      <c r="K11">
        <f>COUNTIF('2. ROSC Active'!C2:C251,J11)</f>
        <v>1</v>
      </c>
    </row>
    <row r="12" spans="1:11" ht="39.950000000000003" customHeight="1">
      <c r="A12" s="1" t="s">
        <v>209</v>
      </c>
      <c r="B12" s="6" t="s">
        <v>210</v>
      </c>
      <c r="C12" s="6" t="s">
        <v>211</v>
      </c>
      <c r="D12" s="6" t="s">
        <v>88</v>
      </c>
      <c r="E12" s="6" t="s">
        <v>212</v>
      </c>
      <c r="F12" s="7"/>
      <c r="J12" s="9" t="s">
        <v>186</v>
      </c>
      <c r="K12">
        <f>COUNTIF('2. ROSC Active'!C2:C251,J12)</f>
        <v>0</v>
      </c>
    </row>
    <row r="13" spans="1:11" ht="39.950000000000003" customHeight="1">
      <c r="A13" s="1" t="s">
        <v>213</v>
      </c>
      <c r="B13" s="6" t="s">
        <v>91</v>
      </c>
      <c r="C13" s="6" t="s">
        <v>214</v>
      </c>
      <c r="D13" s="6"/>
      <c r="E13" s="6"/>
      <c r="F13" s="7"/>
      <c r="J13" s="9" t="s">
        <v>187</v>
      </c>
      <c r="K13">
        <f>COUNTIF('2. ROSC Active'!C2:C251,J13)</f>
        <v>0</v>
      </c>
    </row>
    <row r="14" spans="1:11" ht="39.950000000000003" customHeight="1">
      <c r="A14" s="1" t="s">
        <v>215</v>
      </c>
      <c r="B14" s="6" t="s">
        <v>193</v>
      </c>
      <c r="C14" s="8" t="s">
        <v>183</v>
      </c>
      <c r="D14" s="6" t="s">
        <v>188</v>
      </c>
      <c r="E14" s="6" t="s">
        <v>199</v>
      </c>
      <c r="F14" s="7"/>
      <c r="J14" s="9" t="s">
        <v>185</v>
      </c>
      <c r="K14">
        <f>COUNTIF('2. ROSC Active'!C2:C251,J14)</f>
        <v>0</v>
      </c>
    </row>
    <row r="15" spans="1:11" ht="39.950000000000003" customHeight="1">
      <c r="A15" s="1" t="s">
        <v>216</v>
      </c>
      <c r="B15" s="6" t="s">
        <v>128</v>
      </c>
      <c r="C15" s="6" t="s">
        <v>217</v>
      </c>
      <c r="D15" s="6"/>
      <c r="E15" s="6"/>
      <c r="F15" s="7"/>
      <c r="J15" s="9" t="s">
        <v>69</v>
      </c>
      <c r="K15">
        <f>COUNTIF('2. ROSC Active'!C2:C251,J15)</f>
        <v>3</v>
      </c>
    </row>
    <row r="16" spans="1:11" ht="39.950000000000003" customHeight="1">
      <c r="A16" s="24" t="s">
        <v>218</v>
      </c>
      <c r="B16" s="23" t="s">
        <v>219</v>
      </c>
      <c r="C16" s="23"/>
      <c r="D16" s="23"/>
      <c r="E16" s="23"/>
      <c r="F16" s="7"/>
      <c r="J16" s="9" t="s">
        <v>196</v>
      </c>
      <c r="K16">
        <f>COUNTIF('2. ROSC Active'!C2:C251,J16)</f>
        <v>0</v>
      </c>
    </row>
    <row r="17" spans="1:11" ht="39.950000000000003" customHeight="1">
      <c r="A17" s="24" t="s">
        <v>220</v>
      </c>
      <c r="B17" s="6" t="s">
        <v>174</v>
      </c>
      <c r="C17" s="6" t="s">
        <v>177</v>
      </c>
      <c r="D17" s="6" t="s">
        <v>180</v>
      </c>
      <c r="E17" s="6"/>
      <c r="F17" s="7"/>
      <c r="J17" s="9" t="s">
        <v>195</v>
      </c>
      <c r="K17">
        <f>COUNTIF('2. ROSC Active'!C2:C251,J17)</f>
        <v>0</v>
      </c>
    </row>
    <row r="18" spans="1:11">
      <c r="J18" s="9" t="s">
        <v>198</v>
      </c>
      <c r="K18">
        <f>COUNTIF('2. ROSC Active'!C2:C251,J18)</f>
        <v>0</v>
      </c>
    </row>
    <row r="19" spans="1:11">
      <c r="J19" s="9" t="s">
        <v>197</v>
      </c>
      <c r="K19">
        <f>COUNTIF('2. ROSC Active'!C2:C251,J19)</f>
        <v>0</v>
      </c>
    </row>
    <row r="20" spans="1:11">
      <c r="J20" s="9" t="s">
        <v>85</v>
      </c>
      <c r="K20">
        <f>COUNTIF('2. ROSC Active'!C2:C251,J20)</f>
        <v>3</v>
      </c>
    </row>
    <row r="21" spans="1:11">
      <c r="J21" s="9" t="s">
        <v>38</v>
      </c>
      <c r="K21">
        <f>COUNTIF('2. ROSC Active'!C2:C251,J21)</f>
        <v>6</v>
      </c>
    </row>
    <row r="22" spans="1:11">
      <c r="J22" s="9" t="s">
        <v>96</v>
      </c>
      <c r="K22">
        <f>COUNTIF('2. ROSC Active'!C2:C251,J22)</f>
        <v>1</v>
      </c>
    </row>
    <row r="23" spans="1:11">
      <c r="J23" s="9" t="s">
        <v>50</v>
      </c>
      <c r="K23">
        <f>COUNTIF('2. ROSC Active'!C2:C251,J23)</f>
        <v>1</v>
      </c>
    </row>
    <row r="24" spans="1:11">
      <c r="J24" s="9" t="s">
        <v>210</v>
      </c>
      <c r="K24">
        <f>COUNTIF('2. ROSC Active'!C2:C251,J24)</f>
        <v>0</v>
      </c>
    </row>
    <row r="25" spans="1:11">
      <c r="J25" s="9" t="s">
        <v>212</v>
      </c>
      <c r="K25">
        <f>COUNTIF('2. ROSC Active'!C2:C251,J25)</f>
        <v>0</v>
      </c>
    </row>
    <row r="26" spans="1:11">
      <c r="J26" s="9" t="s">
        <v>88</v>
      </c>
      <c r="K26">
        <f>COUNTIF('2. ROSC Active'!C2:C251,J26)</f>
        <v>1</v>
      </c>
    </row>
    <row r="27" spans="1:11">
      <c r="J27" s="9" t="s">
        <v>211</v>
      </c>
      <c r="K27">
        <f>COUNTIF('2. ROSC Active'!C2:C251,J27)</f>
        <v>0</v>
      </c>
    </row>
    <row r="28" spans="1:11">
      <c r="J28" s="9" t="s">
        <v>207</v>
      </c>
      <c r="K28">
        <f>COUNTIF('2. ROSC Active'!C2:C251,J28)</f>
        <v>0</v>
      </c>
    </row>
    <row r="29" spans="1:11">
      <c r="J29" s="9" t="s">
        <v>148</v>
      </c>
      <c r="K29">
        <f>COUNTIF('2. ROSC Active'!C2:C251,J29)</f>
        <v>1</v>
      </c>
    </row>
    <row r="30" spans="1:11">
      <c r="J30" s="9" t="s">
        <v>80</v>
      </c>
      <c r="K30">
        <f>COUNTIF('2. ROSC Active'!C2:C251,J30)</f>
        <v>1</v>
      </c>
    </row>
    <row r="31" spans="1:11">
      <c r="J31" s="9" t="s">
        <v>206</v>
      </c>
      <c r="K31">
        <f>COUNTIF('2. ROSC Active'!C2:C251,J31)</f>
        <v>0</v>
      </c>
    </row>
    <row r="32" spans="1:11">
      <c r="J32" s="9" t="s">
        <v>208</v>
      </c>
      <c r="K32">
        <f>COUNTIF('2. ROSC Active'!C2:C251,J32)</f>
        <v>0</v>
      </c>
    </row>
    <row r="33" spans="10:11">
      <c r="J33" s="9" t="s">
        <v>219</v>
      </c>
      <c r="K33">
        <f>COUNTIF('2. ROSC Active'!C2:C251,J33)</f>
        <v>0</v>
      </c>
    </row>
    <row r="34" spans="10:11">
      <c r="J34" s="9" t="s">
        <v>176</v>
      </c>
      <c r="K34">
        <f>COUNTIF('2. ROSC Active'!C2:C251,J34)</f>
        <v>0</v>
      </c>
    </row>
    <row r="35" spans="10:11">
      <c r="J35" s="9" t="s">
        <v>163</v>
      </c>
      <c r="K35">
        <f>COUNTIF('2. ROSC Active'!C2:C251,J35)</f>
        <v>1</v>
      </c>
    </row>
    <row r="36" spans="10:11">
      <c r="J36" s="9" t="s">
        <v>54</v>
      </c>
      <c r="K36">
        <f>COUNTIF('2. ROSC Active'!C2:C251,J36)</f>
        <v>2</v>
      </c>
    </row>
    <row r="37" spans="10:11">
      <c r="J37" s="9" t="s">
        <v>179</v>
      </c>
      <c r="K37">
        <f>COUNTIF('2. ROSC Active'!C2:C251,J37)</f>
        <v>0</v>
      </c>
    </row>
    <row r="38" spans="10:11">
      <c r="J38" s="9" t="s">
        <v>74</v>
      </c>
      <c r="K38">
        <f>COUNTIF('2. ROSC Active'!C2:C251,J38)</f>
        <v>1</v>
      </c>
    </row>
    <row r="39" spans="10:11">
      <c r="J39" s="9" t="s">
        <v>41</v>
      </c>
      <c r="K39">
        <f>COUNTIF('2. ROSC Active'!C2:C251,J39)</f>
        <v>16</v>
      </c>
    </row>
    <row r="40" spans="10:11">
      <c r="J40" s="9" t="s">
        <v>57</v>
      </c>
      <c r="K40">
        <f>COUNTIF('2. ROSC Active'!C2:C251,J40)</f>
        <v>4</v>
      </c>
    </row>
    <row r="41" spans="10:11">
      <c r="J41" s="9" t="s">
        <v>131</v>
      </c>
      <c r="K41">
        <f>COUNTIF('2. ROSC Active'!C2:C251,J41)</f>
        <v>2</v>
      </c>
    </row>
    <row r="42" spans="10:11">
      <c r="J42" s="9" t="s">
        <v>77</v>
      </c>
      <c r="K42">
        <f>COUNTIF('2. ROSC Active'!C2:C251,J42)</f>
        <v>7</v>
      </c>
    </row>
    <row r="43" spans="10:11">
      <c r="J43" s="9" t="s">
        <v>109</v>
      </c>
      <c r="K43">
        <f>COUNTIF('2. ROSC Active'!C2:C251,J43)</f>
        <v>3</v>
      </c>
    </row>
    <row r="44" spans="10:11">
      <c r="J44" s="9" t="s">
        <v>191</v>
      </c>
      <c r="K44">
        <f>COUNTIF('2. ROSC Active'!C2:C251,J44)</f>
        <v>0</v>
      </c>
    </row>
    <row r="45" spans="10:11">
      <c r="J45" s="9" t="s">
        <v>192</v>
      </c>
      <c r="K45">
        <f>COUNTIF('2. ROSC Active'!C2:C251,J45)</f>
        <v>0</v>
      </c>
    </row>
    <row r="46" spans="10:11">
      <c r="J46" s="9" t="s">
        <v>203</v>
      </c>
      <c r="K46">
        <f>COUNTIF('2. ROSC Active'!C2:C251,J46)</f>
        <v>0</v>
      </c>
    </row>
    <row r="47" spans="10:11">
      <c r="J47" s="9" t="s">
        <v>201</v>
      </c>
      <c r="K47">
        <f>COUNTIF('2. ROSC Active'!C2:C251,J47)</f>
        <v>0</v>
      </c>
    </row>
    <row r="48" spans="10:11">
      <c r="J48" s="9" t="s">
        <v>120</v>
      </c>
      <c r="K48">
        <f>COUNTIF('2. ROSC Active'!C2:C251,J48)</f>
        <v>1</v>
      </c>
    </row>
    <row r="49" spans="10:11">
      <c r="J49" s="9" t="s">
        <v>202</v>
      </c>
      <c r="K49">
        <f>COUNTIF('2. ROSC Active'!C2:C251,J49)</f>
        <v>0</v>
      </c>
    </row>
    <row r="50" spans="10:11">
      <c r="J50" s="9" t="s">
        <v>91</v>
      </c>
      <c r="K50">
        <f>COUNTIF('2. ROSC Active'!C2:C251,J50)</f>
        <v>1</v>
      </c>
    </row>
    <row r="51" spans="10:11">
      <c r="J51" s="9" t="s">
        <v>214</v>
      </c>
      <c r="K51">
        <f>COUNTIF('2. ROSC Active'!C2:C251,J51)</f>
        <v>0</v>
      </c>
    </row>
    <row r="52" spans="10:11">
      <c r="J52" s="9" t="s">
        <v>128</v>
      </c>
      <c r="K52">
        <f>COUNTIF('2. ROSC Active'!C2:C251,J52)</f>
        <v>2</v>
      </c>
    </row>
    <row r="53" spans="10:11">
      <c r="J53" s="9" t="s">
        <v>217</v>
      </c>
      <c r="K53">
        <f>COUNTIF('2. ROSC Active'!C2:C251,J53)</f>
        <v>0</v>
      </c>
    </row>
    <row r="55" spans="10:11">
      <c r="J55" s="9" t="s">
        <v>221</v>
      </c>
      <c r="K55">
        <f>SUM(K2:K53)</f>
        <v>59</v>
      </c>
    </row>
    <row r="56" spans="10:11">
      <c r="J56" s="9" t="s">
        <v>222</v>
      </c>
      <c r="K56">
        <f>COUNTIF(K2:K53, "&gt;0")</f>
        <v>21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08FF9A-84AD-4571-A0CA-644BA930C7E5}"/>
</file>

<file path=customXml/itemProps2.xml><?xml version="1.0" encoding="utf-8"?>
<ds:datastoreItem xmlns:ds="http://schemas.openxmlformats.org/officeDocument/2006/customXml" ds:itemID="{7CDFC0DC-2469-419A-AA3A-124F11FC9362}"/>
</file>

<file path=customXml/itemProps3.xml><?xml version="1.0" encoding="utf-8"?>
<ds:datastoreItem xmlns:ds="http://schemas.openxmlformats.org/officeDocument/2006/customXml" ds:itemID="{A1D28E8E-816C-45F8-8B3D-F95C31E13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2025-10-09T20:10:50Z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