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y Documents\"/>
    </mc:Choice>
  </mc:AlternateContent>
  <xr:revisionPtr revIDLastSave="0" documentId="13_ncr:1_{4DB4BF79-84DD-4C7B-B094-180F2A1242C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<sst xmlns="http://schemas.openxmlformats.org/spreadsheetml/2006/main" count="254" uniqueCount="164">
  <si>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</si>
  <si>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</si>
  <si>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</si>
  <si>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</si>
  <si>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</si>
  <si>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</si>
  <si>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</si>
  <si>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</si>
  <si>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</si>
  <si>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</si>
  <si>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</si>
  <si>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</si>
  <si>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</si>
  <si>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</si>
  <si>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</si>
  <si>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</si>
  <si>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</si>
  <si>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</si>
  <si>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</si>
  <si>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</si>
  <si>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</si>
  <si>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</si>
  <si>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</si>
  <si>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</si>
  <si>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</si>
  <si>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</si>
  <si>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</si>
  <si>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</si>
  <si>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</si>
  <si>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</si>
  <si>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</si>
  <si>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</si>
  <si>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</si>
  <si>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</si>
  <si>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</si>
  <si>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</si>
  <si>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</si>
  <si>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</si>
  <si>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</si>
  <si>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</si>
  <si>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</si>
  <si>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</si>
  <si>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</si>
  <si>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</si>
  <si>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</si>
  <si>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</si>
  <si>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</si>
  <si>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</si>
  <si>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</si>
  <si>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</si>
  <si>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</si>
  <si>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</si>
  <si>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</si>
  <si>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</si>
  <si>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</si>
  <si>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</si>
  <si>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</si>
  <si>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</si>
  <si>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</si>
  <si>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</si>
  <si>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</si>
  <si>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</si>
  <si>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</si>
  <si>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</si>
  <si>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</si>
  <si>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</si>
  <si>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</si>
  <si>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</si>
  <si>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</si>
  <si>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</si>
  <si>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</si>
  <si>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</si>
  <si>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</si>
  <si>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</si>
  <si>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</si>
  <si>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</si>
  <si>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</si>
  <si>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</si>
  <si>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</si>
  <si>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</si>
  <si>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</si>
  <si>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</si>
  <si>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</si>
  <si>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</si>
  <si>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</si>
  <si>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</si>
  <si>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</si>
  <si>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</si>
  <si>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</si>
  <si>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</si>
  <si>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</si>
  <si>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</si>
  <si>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</si>
  <si>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</si>
  <si>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</si>
  <si>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</si>
  <si>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</si>
  <si>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</si>
  <si>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</si>
  <si>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</si>
  <si>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</si>
  <si>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</si>
  <si>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Phyllis Babrove</t>
  </si>
  <si>
    <t>LCSW/Author</t>
  </si>
  <si>
    <t>Deb Beckmann</t>
  </si>
  <si>
    <t>Monique Brunious</t>
  </si>
  <si>
    <t xml:space="preserve">Bond County Recovery Council </t>
  </si>
  <si>
    <t>Statewide ROSC</t>
  </si>
  <si>
    <t>Rachel Chruszczyk</t>
  </si>
  <si>
    <t>PCA Illinois</t>
  </si>
  <si>
    <t xml:space="preserve">Holly Clark </t>
  </si>
  <si>
    <t xml:space="preserve">Andrea Davis </t>
  </si>
  <si>
    <t>Marion Co Probation</t>
  </si>
  <si>
    <t>Christy Foster</t>
  </si>
  <si>
    <t>Clinton Co Probation</t>
  </si>
  <si>
    <t>Dusty Hanner</t>
  </si>
  <si>
    <t>DOPP/OEND Team</t>
  </si>
  <si>
    <t>Julie Herr</t>
  </si>
  <si>
    <t>RSUPIC Grant Team</t>
  </si>
  <si>
    <t>Beverly Holland</t>
  </si>
  <si>
    <t>Statewide ROSC Team TA</t>
  </si>
  <si>
    <t xml:space="preserve">Angela Holloway </t>
  </si>
  <si>
    <t>Nellie Paskavich</t>
  </si>
  <si>
    <t>Clinton County Recovery Shop</t>
  </si>
  <si>
    <t>Dan Hutchison</t>
  </si>
  <si>
    <t>Chestnut Health Systems</t>
  </si>
  <si>
    <t xml:space="preserve">Morgan Isaiah </t>
  </si>
  <si>
    <t>Community Resource Center</t>
  </si>
  <si>
    <t>Sheridan Jordan</t>
  </si>
  <si>
    <t>Mark Knott</t>
  </si>
  <si>
    <t>Metro East Recovery Council - Madison Co</t>
  </si>
  <si>
    <t>Metro East Recovery Council - St. Clair Co</t>
  </si>
  <si>
    <t>Cara Loddeke</t>
  </si>
  <si>
    <t>Craig Loddeke</t>
  </si>
  <si>
    <t>Deb Loddeke</t>
  </si>
  <si>
    <t>Take Action Coalition</t>
  </si>
  <si>
    <t>Recovery Nurse at Chestnut/TAC</t>
  </si>
  <si>
    <t>Patrick Miller</t>
  </si>
  <si>
    <t>IL Faith &amp; Recovery Coll.</t>
  </si>
  <si>
    <t>Alicia Moesner</t>
  </si>
  <si>
    <t>RCORP Grant Team</t>
  </si>
  <si>
    <t>Stacy Nonn</t>
  </si>
  <si>
    <t>Mandy Ocepek</t>
  </si>
  <si>
    <t>St. Josephs Hospital, Breese</t>
  </si>
  <si>
    <t>Jessica Palazzolo</t>
  </si>
  <si>
    <t>Lincoln Prairie Behavioral</t>
  </si>
  <si>
    <t>Toni Randall</t>
  </si>
  <si>
    <t>Bond County Recovery Council / TAC</t>
  </si>
  <si>
    <t xml:space="preserve">Take Action Coalition </t>
  </si>
  <si>
    <t>Jacob Scheer</t>
  </si>
  <si>
    <t>N/A</t>
  </si>
  <si>
    <t>New Life Midwest/MAR</t>
  </si>
  <si>
    <t>Brandy Scheer</t>
  </si>
  <si>
    <t>Stephanie Zimmerman</t>
  </si>
  <si>
    <t>Volunteer for CASA, SMART, and CC Recovery Shop</t>
  </si>
  <si>
    <t>Jeshua Pearson</t>
  </si>
  <si>
    <t>BASE Grant Team</t>
  </si>
  <si>
    <t>Alex Schneider</t>
  </si>
  <si>
    <t xml:space="preserve">HSHS St. Josephs Hospital </t>
  </si>
  <si>
    <t xml:space="preserve">Kara Wardein </t>
  </si>
  <si>
    <t>Nay Muhammad</t>
  </si>
  <si>
    <t>Billi Bunch</t>
  </si>
  <si>
    <t>Hoyleton Youth and Family Services</t>
  </si>
  <si>
    <t>RecoveryShop/TAC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</si>
</sst>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/>
    </row>
    <row r="2" spans="1:2" ht="33" customHeight="1" x14ac:dyDescent="0.35">
      <c r="A2" s="2" t="s">
        <v>2</v>
      </c>
      <c r="B2" s="14"/>
    </row>
    <row r="3" spans="1:2" ht="33" customHeight="1" x14ac:dyDescent="0.35">
      <c r="A3" s="5" t="s">
        <v>3</v>
      </c>
      <c r="B3" s="13"/>
    </row>
    <row r="4" spans="1:2" ht="33" customHeight="1" x14ac:dyDescent="0.35">
      <c r="A4" s="2" t="s">
        <v>13</v>
      </c>
      <c r="B4" s="14"/>
    </row>
    <row r="5" spans="1:2" ht="33" customHeight="1" x14ac:dyDescent="0.35">
      <c r="A5" s="5" t="s">
        <v>14</v>
      </c>
      <c r="B5" s="13"/>
    </row>
    <row r="6" spans="1:2" ht="33" customHeight="1" x14ac:dyDescent="0.35">
      <c r="A6" s="2" t="s">
        <v>15</v>
      </c>
      <c r="B6" s="14"/>
    </row>
    <row r="7" spans="1:2" ht="33" customHeight="1" x14ac:dyDescent="0.35">
      <c r="A7" s="5" t="s">
        <v>12</v>
      </c>
      <c r="B7" s="13"/>
    </row>
    <row r="8" spans="1:2" ht="33" customHeight="1" x14ac:dyDescent="0.35">
      <c r="A8" s="3" t="s">
        <v>11</v>
      </c>
      <c r="B8" s="14"/>
    </row>
    <row r="9" spans="1:2" ht="33" customHeight="1" x14ac:dyDescent="0.35">
      <c r="A9" s="5" t="s">
        <v>4</v>
      </c>
      <c r="B9" s="13"/>
    </row>
    <row r="10" spans="1:2" ht="33" customHeight="1" x14ac:dyDescent="0.3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F30" sqref="F30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16" thickBot="1" x14ac:dyDescent="0.4">
      <c r="A2" s="16" t="s">
        <v>102</v>
      </c>
      <c r="B2" s="18">
        <v>44013</v>
      </c>
      <c r="C2" s="24" t="s">
        <v>77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16" thickBot="1" x14ac:dyDescent="0.4">
      <c r="A3" s="16" t="s">
        <v>104</v>
      </c>
      <c r="B3" s="18">
        <v>44312</v>
      </c>
      <c r="C3" s="24" t="s">
        <v>77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5" thickBot="1" x14ac:dyDescent="0.4">
      <c r="A4" s="16" t="s">
        <v>105</v>
      </c>
      <c r="B4" s="18">
        <v>45017</v>
      </c>
      <c r="C4" s="24" t="s">
        <v>20</v>
      </c>
      <c r="D4" s="16" t="s">
        <v>147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5" thickBot="1" x14ac:dyDescent="0.4">
      <c r="A5" s="16" t="s">
        <v>108</v>
      </c>
      <c r="B5" s="18">
        <v>45108</v>
      </c>
      <c r="C5" s="24" t="s">
        <v>53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1.5" thickBot="1" x14ac:dyDescent="0.4">
      <c r="A6" s="16" t="s">
        <v>110</v>
      </c>
      <c r="B6" s="18">
        <v>44896</v>
      </c>
      <c r="C6" s="24" t="s">
        <v>36</v>
      </c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" thickBot="1" x14ac:dyDescent="0.4">
      <c r="A7" s="16" t="s">
        <v>111</v>
      </c>
      <c r="B7" s="18">
        <v>45444</v>
      </c>
      <c r="C7" s="24" t="s">
        <v>46</v>
      </c>
      <c r="D7" s="16" t="s">
        <v>112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6" thickBot="1" x14ac:dyDescent="0.4">
      <c r="A8" s="16" t="s">
        <v>113</v>
      </c>
      <c r="B8" s="18">
        <v>43101</v>
      </c>
      <c r="C8" s="24" t="s">
        <v>46</v>
      </c>
      <c r="D8" s="16" t="s">
        <v>114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5" thickBot="1" x14ac:dyDescent="0.4">
      <c r="A9" s="16" t="s">
        <v>115</v>
      </c>
      <c r="B9" s="18">
        <v>45323</v>
      </c>
      <c r="C9" s="24" t="s">
        <v>84</v>
      </c>
      <c r="D9" s="16" t="s">
        <v>116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5" thickBot="1" x14ac:dyDescent="0.4">
      <c r="A10" s="16" t="s">
        <v>117</v>
      </c>
      <c r="B10" s="18">
        <v>45108</v>
      </c>
      <c r="C10" s="24" t="s">
        <v>81</v>
      </c>
      <c r="D10" s="16" t="s">
        <v>118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5" thickBot="1" x14ac:dyDescent="0.4">
      <c r="A11" s="16" t="s">
        <v>119</v>
      </c>
      <c r="B11" s="18">
        <v>44958</v>
      </c>
      <c r="C11" s="24" t="s">
        <v>20</v>
      </c>
      <c r="D11" s="16" t="s">
        <v>120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5" thickBot="1" x14ac:dyDescent="0.4">
      <c r="A12" s="16" t="s">
        <v>121</v>
      </c>
      <c r="B12" s="18">
        <v>44927</v>
      </c>
      <c r="C12" s="24" t="s">
        <v>20</v>
      </c>
      <c r="D12" s="16" t="s">
        <v>131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5" thickBot="1" x14ac:dyDescent="0.4">
      <c r="A13" s="16" t="s">
        <v>122</v>
      </c>
      <c r="B13" s="18">
        <v>45108</v>
      </c>
      <c r="C13" s="24" t="s">
        <v>20</v>
      </c>
      <c r="D13" s="16" t="s">
        <v>123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5" thickBot="1" x14ac:dyDescent="0.4">
      <c r="A14" s="16" t="s">
        <v>124</v>
      </c>
      <c r="B14" s="18">
        <v>44317</v>
      </c>
      <c r="C14" s="24" t="s">
        <v>20</v>
      </c>
      <c r="D14" s="16" t="s">
        <v>125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5" thickBot="1" x14ac:dyDescent="0.4">
      <c r="A15" s="16" t="s">
        <v>126</v>
      </c>
      <c r="B15" s="18">
        <v>45108</v>
      </c>
      <c r="C15" s="24" t="s">
        <v>31</v>
      </c>
      <c r="D15" s="16" t="s">
        <v>127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" thickBot="1" x14ac:dyDescent="0.4">
      <c r="A16" s="16" t="s">
        <v>128</v>
      </c>
      <c r="B16" s="18">
        <v>45383</v>
      </c>
      <c r="C16" s="24" t="s">
        <v>75</v>
      </c>
      <c r="D16" s="16" t="s">
        <v>148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5" thickBot="1" x14ac:dyDescent="0.4">
      <c r="A17" s="16" t="s">
        <v>129</v>
      </c>
      <c r="B17" s="18">
        <v>45017</v>
      </c>
      <c r="C17" s="24" t="s">
        <v>20</v>
      </c>
      <c r="D17" s="16" t="s">
        <v>130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5" thickBot="1" x14ac:dyDescent="0.4">
      <c r="A18" s="16" t="s">
        <v>132</v>
      </c>
      <c r="B18" s="18">
        <v>43101</v>
      </c>
      <c r="C18" s="24" t="s">
        <v>74</v>
      </c>
      <c r="D18" s="16" t="s">
        <v>136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6" thickBot="1" x14ac:dyDescent="0.4">
      <c r="A19" s="16" t="s">
        <v>133</v>
      </c>
      <c r="B19" s="18">
        <v>43101</v>
      </c>
      <c r="C19" s="24" t="s">
        <v>77</v>
      </c>
      <c r="D19" s="16" t="s">
        <v>135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" thickBot="1" x14ac:dyDescent="0.4">
      <c r="A20" s="16" t="s">
        <v>134</v>
      </c>
      <c r="B20" s="18">
        <v>43101</v>
      </c>
      <c r="C20" s="24" t="s">
        <v>77</v>
      </c>
      <c r="D20" s="16" t="s">
        <v>135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" thickBot="1" x14ac:dyDescent="0.4">
      <c r="A21" s="16" t="s">
        <v>137</v>
      </c>
      <c r="B21" s="18">
        <v>44621</v>
      </c>
      <c r="C21" s="24" t="s">
        <v>23</v>
      </c>
      <c r="D21" s="16" t="s">
        <v>138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5" thickBot="1" x14ac:dyDescent="0.4">
      <c r="A22" s="16" t="s">
        <v>139</v>
      </c>
      <c r="B22" s="18">
        <v>44866</v>
      </c>
      <c r="C22" s="24" t="s">
        <v>20</v>
      </c>
      <c r="D22" s="16" t="s">
        <v>140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5" thickBot="1" x14ac:dyDescent="0.4">
      <c r="A23" s="16" t="s">
        <v>141</v>
      </c>
      <c r="B23" s="18">
        <v>44621</v>
      </c>
      <c r="C23" s="24" t="s">
        <v>20</v>
      </c>
      <c r="D23" s="16" t="s">
        <v>140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5" thickBot="1" x14ac:dyDescent="0.4">
      <c r="A24" s="16" t="s">
        <v>142</v>
      </c>
      <c r="B24" s="18">
        <v>45170</v>
      </c>
      <c r="C24" s="24" t="s">
        <v>40</v>
      </c>
      <c r="D24" s="16" t="s">
        <v>143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5" thickBot="1" x14ac:dyDescent="0.4">
      <c r="A25" s="16" t="s">
        <v>144</v>
      </c>
      <c r="B25" s="18">
        <v>44713</v>
      </c>
      <c r="C25" s="24" t="s">
        <v>65</v>
      </c>
      <c r="D25" s="16" t="s">
        <v>145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31.5" thickBot="1" x14ac:dyDescent="0.4">
      <c r="A26" s="16" t="s">
        <v>146</v>
      </c>
      <c r="B26" s="18">
        <v>44283</v>
      </c>
      <c r="C26" s="24" t="s">
        <v>20</v>
      </c>
      <c r="D26" s="16" t="s">
        <v>106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1.5" thickBot="1" x14ac:dyDescent="0.4">
      <c r="A27" s="16" t="s">
        <v>149</v>
      </c>
      <c r="B27" s="18" t="s">
        <v>150</v>
      </c>
      <c r="C27" s="24" t="s">
        <v>31</v>
      </c>
      <c r="D27" s="16" t="s">
        <v>151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5" thickBot="1" x14ac:dyDescent="0.4">
      <c r="A28" s="16" t="s">
        <v>152</v>
      </c>
      <c r="B28" s="18" t="s">
        <v>150</v>
      </c>
      <c r="C28" s="24" t="s">
        <v>31</v>
      </c>
      <c r="D28" s="16" t="s">
        <v>151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47" thickBot="1" x14ac:dyDescent="0.4">
      <c r="A29" s="16" t="s">
        <v>153</v>
      </c>
      <c r="B29" s="18">
        <v>45536</v>
      </c>
      <c r="C29" s="24" t="s">
        <v>74</v>
      </c>
      <c r="D29" s="16" t="s">
        <v>154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31.5" thickBot="1" x14ac:dyDescent="0.4">
      <c r="A30" s="16" t="s">
        <v>155</v>
      </c>
      <c r="B30" s="18">
        <v>45658</v>
      </c>
      <c r="C30" s="24" t="s">
        <v>20</v>
      </c>
      <c r="D30" s="16" t="s">
        <v>156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5" thickBot="1" x14ac:dyDescent="0.4">
      <c r="A31" s="16" t="s">
        <v>157</v>
      </c>
      <c r="B31" s="18">
        <v>45658</v>
      </c>
      <c r="C31" s="24" t="s">
        <v>40</v>
      </c>
      <c r="D31" s="16" t="s">
        <v>158</v>
      </c>
      <c r="E31" s="15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31.5" thickBot="1" x14ac:dyDescent="0.4">
      <c r="A32" s="16" t="s">
        <v>159</v>
      </c>
      <c r="B32" s="18">
        <v>45658</v>
      </c>
      <c r="C32" s="24" t="s">
        <v>20</v>
      </c>
      <c r="D32" s="16" t="s">
        <v>140</v>
      </c>
      <c r="E32" s="15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31.5" thickBot="1" x14ac:dyDescent="0.4">
      <c r="A33" s="16" t="s">
        <v>160</v>
      </c>
      <c r="B33" s="18">
        <v>45658</v>
      </c>
      <c r="C33" s="24" t="s">
        <v>65</v>
      </c>
      <c r="D33" s="16" t="s">
        <v>162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16" thickBot="1" x14ac:dyDescent="0.4">
      <c r="A34" s="16" t="s">
        <v>161</v>
      </c>
      <c r="B34" s="18">
        <v>45748</v>
      </c>
      <c r="C34" s="24" t="s">
        <v>63</v>
      </c>
      <c r="D34" s="16" t="s">
        <v>163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" thickBot="1" x14ac:dyDescent="0.4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" thickBot="1" x14ac:dyDescent="0.4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" thickBot="1" x14ac:dyDescent="0.4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" thickBot="1" x14ac:dyDescent="0.4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" thickBot="1" x14ac:dyDescent="0.4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" thickBot="1" x14ac:dyDescent="0.4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" thickBot="1" x14ac:dyDescent="0.4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" thickBot="1" x14ac:dyDescent="0.4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" thickBot="1" x14ac:dyDescent="0.4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" thickBot="1" x14ac:dyDescent="0.4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" thickBot="1" x14ac:dyDescent="0.4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" thickBot="1" x14ac:dyDescent="0.4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" thickBot="1" x14ac:dyDescent="0.4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" thickBot="1" x14ac:dyDescent="0.4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" thickBot="1" x14ac:dyDescent="0.4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" thickBot="1" x14ac:dyDescent="0.4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" thickBot="1" x14ac:dyDescent="0.4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" thickBot="1" x14ac:dyDescent="0.4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" thickBot="1" x14ac:dyDescent="0.4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" thickBot="1" x14ac:dyDescent="0.4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" customHeight="1" x14ac:dyDescent="0.3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4</v>
      </c>
    </row>
    <row r="15" spans="1:11" ht="39.9" customHeight="1" x14ac:dyDescent="0.3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1</v>
      </c>
    </row>
    <row r="16" spans="1:11" ht="39.9" customHeight="1" x14ac:dyDescent="0.3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67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35</v>
      </c>
      <c r="K20">
        <f>COUNTIF('2. ROSC Active'!C2:C251,J20)</f>
        <v>0</v>
      </c>
    </row>
    <row r="21" spans="1:11" x14ac:dyDescent="0.35">
      <c r="J21" s="12" t="s">
        <v>40</v>
      </c>
      <c r="K21">
        <f>COUNTIF('2. ROSC Active'!C2:C251,J21)</f>
        <v>2</v>
      </c>
    </row>
    <row r="22" spans="1:11" x14ac:dyDescent="0.35">
      <c r="J22" s="12" t="s">
        <v>34</v>
      </c>
      <c r="K22">
        <f>COUNTIF('2. ROSC Active'!C2:C251,J22)</f>
        <v>0</v>
      </c>
    </row>
    <row r="23" spans="1:11" x14ac:dyDescent="0.35">
      <c r="J23" s="12" t="s">
        <v>59</v>
      </c>
      <c r="K23">
        <f>COUNTIF('2. ROSC Active'!C2:C251,J23)</f>
        <v>0</v>
      </c>
    </row>
    <row r="24" spans="1:11" x14ac:dyDescent="0.35">
      <c r="J24" s="12" t="s">
        <v>44</v>
      </c>
      <c r="K24">
        <f>COUNTIF('2. ROSC Active'!C2:C251,J24)</f>
        <v>0</v>
      </c>
    </row>
    <row r="25" spans="1:11" x14ac:dyDescent="0.35">
      <c r="J25" s="12" t="s">
        <v>61</v>
      </c>
      <c r="K25">
        <f>COUNTIF('2. ROSC Active'!C2:C251,J25)</f>
        <v>0</v>
      </c>
    </row>
    <row r="26" spans="1:11" x14ac:dyDescent="0.35">
      <c r="J26" s="12" t="s">
        <v>46</v>
      </c>
      <c r="K26">
        <f>COUNTIF('2. ROSC Active'!C2:C251,J26)</f>
        <v>2</v>
      </c>
    </row>
    <row r="27" spans="1:11" x14ac:dyDescent="0.35">
      <c r="J27" s="12" t="s">
        <v>45</v>
      </c>
      <c r="K27">
        <f>COUNTIF('2. ROSC Active'!C2:C251,J27)</f>
        <v>0</v>
      </c>
    </row>
    <row r="28" spans="1:11" x14ac:dyDescent="0.35">
      <c r="J28" s="12" t="s">
        <v>42</v>
      </c>
      <c r="K28">
        <f>COUNTIF('2. ROSC Active'!C2:C251,J28)</f>
        <v>0</v>
      </c>
    </row>
    <row r="29" spans="1:11" x14ac:dyDescent="0.35">
      <c r="J29" s="12" t="s">
        <v>38</v>
      </c>
      <c r="K29">
        <f>COUNTIF('2. ROSC Active'!C2:C251,J29)</f>
        <v>0</v>
      </c>
    </row>
    <row r="30" spans="1:11" x14ac:dyDescent="0.35">
      <c r="J30" s="12" t="s">
        <v>39</v>
      </c>
      <c r="K30">
        <f>COUNTIF('2. ROSC Active'!C2:C251,J30)</f>
        <v>0</v>
      </c>
    </row>
    <row r="31" spans="1:11" x14ac:dyDescent="0.35">
      <c r="J31" s="12" t="s">
        <v>37</v>
      </c>
      <c r="K31">
        <f>COUNTIF('2. ROSC Active'!C2:C251,J31)</f>
        <v>0</v>
      </c>
    </row>
    <row r="32" spans="1:11" x14ac:dyDescent="0.35">
      <c r="J32" s="12" t="s">
        <v>60</v>
      </c>
      <c r="K32">
        <f>COUNTIF('2. ROSC Active'!C2:C251,J32)</f>
        <v>0</v>
      </c>
    </row>
    <row r="33" spans="10:11" x14ac:dyDescent="0.35">
      <c r="J33" s="12" t="s">
        <v>82</v>
      </c>
      <c r="K33">
        <f>COUNTIF('2. ROSC Active'!C2:C251,J33)</f>
        <v>0</v>
      </c>
    </row>
    <row r="34" spans="10:11" x14ac:dyDescent="0.35">
      <c r="J34" s="12" t="s">
        <v>75</v>
      </c>
      <c r="K34">
        <f>COUNTIF('2. ROSC Active'!C2:C251,J34)</f>
        <v>1</v>
      </c>
    </row>
    <row r="35" spans="10:11" x14ac:dyDescent="0.35">
      <c r="J35" s="12" t="s">
        <v>76</v>
      </c>
      <c r="K35">
        <f>COUNTIF('2. ROSC Active'!C2:C251,J35)</f>
        <v>0</v>
      </c>
    </row>
    <row r="36" spans="10:11" x14ac:dyDescent="0.35">
      <c r="J36" s="12" t="s">
        <v>74</v>
      </c>
      <c r="K36">
        <f>COUNTIF('2. ROSC Active'!C2:C251,J36)</f>
        <v>2</v>
      </c>
    </row>
    <row r="37" spans="10:11" x14ac:dyDescent="0.35">
      <c r="J37" s="12" t="s">
        <v>66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0</v>
      </c>
    </row>
    <row r="39" spans="10:11" x14ac:dyDescent="0.35">
      <c r="J39" s="12" t="s">
        <v>20</v>
      </c>
      <c r="K39">
        <f>COUNTIF('2. ROSC Active'!C2:C251,J39)</f>
        <v>11</v>
      </c>
    </row>
    <row r="40" spans="10:11" x14ac:dyDescent="0.35">
      <c r="J40" s="12" t="s">
        <v>18</v>
      </c>
      <c r="K40">
        <f>COUNTIF('2. ROSC Active'!C2:C251,J40)</f>
        <v>0</v>
      </c>
    </row>
    <row r="41" spans="10:11" x14ac:dyDescent="0.35">
      <c r="J41" s="12" t="s">
        <v>72</v>
      </c>
      <c r="K41">
        <f>COUNTIF('2. ROSC Active'!C2:C251,J41)</f>
        <v>0</v>
      </c>
    </row>
    <row r="42" spans="10:11" x14ac:dyDescent="0.35">
      <c r="J42" s="12" t="s">
        <v>84</v>
      </c>
      <c r="K42">
        <f>COUNTIF('2. ROSC Active'!C2:C251,J42)</f>
        <v>1</v>
      </c>
    </row>
    <row r="43" spans="10:11" x14ac:dyDescent="0.35">
      <c r="J43" s="12" t="s">
        <v>81</v>
      </c>
      <c r="K43">
        <f>COUNTIF('2. ROSC Active'!C2:C251,J43)</f>
        <v>1</v>
      </c>
    </row>
    <row r="44" spans="10:11" x14ac:dyDescent="0.35">
      <c r="J44" s="12" t="s">
        <v>71</v>
      </c>
      <c r="K44">
        <f>COUNTIF('2. ROSC Active'!C2:C251,J44)</f>
        <v>0</v>
      </c>
    </row>
    <row r="45" spans="10:11" x14ac:dyDescent="0.35">
      <c r="J45" s="12" t="s">
        <v>80</v>
      </c>
      <c r="K45">
        <f>COUNTIF('2. ROSC Active'!C2:C251,J45)</f>
        <v>0</v>
      </c>
    </row>
    <row r="46" spans="10:11" x14ac:dyDescent="0.35">
      <c r="J46" s="12" t="s">
        <v>58</v>
      </c>
      <c r="K46">
        <f>COUNTIF('2. ROSC Active'!C2:C251,J46)</f>
        <v>0</v>
      </c>
    </row>
    <row r="47" spans="10:11" x14ac:dyDescent="0.35">
      <c r="J47" s="12" t="s">
        <v>32</v>
      </c>
      <c r="K47">
        <f>COUNTIF('2. ROSC Active'!C2:C251,J47)</f>
        <v>0</v>
      </c>
    </row>
    <row r="48" spans="10:11" x14ac:dyDescent="0.35">
      <c r="J48" s="12" t="s">
        <v>31</v>
      </c>
      <c r="K48">
        <f>COUNTIF('2. ROSC Active'!C2:C251,J48)</f>
        <v>3</v>
      </c>
    </row>
    <row r="49" spans="10:11" x14ac:dyDescent="0.35">
      <c r="J49" s="12" t="s">
        <v>41</v>
      </c>
      <c r="K49">
        <f>COUNTIF('2. ROSC Active'!C2:C251,J49)</f>
        <v>0</v>
      </c>
    </row>
    <row r="50" spans="10:11" x14ac:dyDescent="0.35">
      <c r="J50" s="12" t="s">
        <v>48</v>
      </c>
      <c r="K50">
        <f>COUNTIF('2. ROSC Active'!C2:C251,J50)</f>
        <v>0</v>
      </c>
    </row>
    <row r="51" spans="10:11" x14ac:dyDescent="0.35">
      <c r="J51" s="12" t="s">
        <v>63</v>
      </c>
      <c r="K51">
        <f>COUNTIF('2. ROSC Active'!C2:C251,J51)</f>
        <v>1</v>
      </c>
    </row>
    <row r="52" spans="10:11" x14ac:dyDescent="0.35">
      <c r="J52" s="12" t="s">
        <v>53</v>
      </c>
      <c r="K52">
        <f>COUNTIF('2. ROSC Active'!C2:C251,J52)</f>
        <v>1</v>
      </c>
    </row>
    <row r="53" spans="10:11" x14ac:dyDescent="0.35">
      <c r="J53" s="12" t="s">
        <v>65</v>
      </c>
      <c r="K53">
        <f>COUNTIF('2. ROSC Active'!C2:C251,J53)</f>
        <v>2</v>
      </c>
    </row>
    <row r="55" spans="10:11" x14ac:dyDescent="0.35">
      <c r="J55" s="12" t="s">
        <v>88</v>
      </c>
      <c r="K55">
        <f>SUM(K2:K53)</f>
        <v>33</v>
      </c>
    </row>
    <row r="56" spans="10:11" x14ac:dyDescent="0.35">
      <c r="J56" s="12" t="s">
        <v>87</v>
      </c>
      <c r="K56">
        <f>COUNTIF(K2:K53, "&gt;0")</f>
        <v>14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505E1D-97F9-4F7A-A4B7-C1C06A42B381}"/>
</file>

<file path=customXml/itemProps2.xml><?xml version="1.0" encoding="utf-8"?>
<ds:datastoreItem xmlns:ds="http://schemas.openxmlformats.org/officeDocument/2006/customXml" ds:itemID="{17BE49B5-9DFD-4244-8684-7549D55C548E}"/>
</file>

<file path=customXml/itemProps3.xml><?xml version="1.0" encoding="utf-8"?>
<ds:datastoreItem xmlns:ds="http://schemas.openxmlformats.org/officeDocument/2006/customXml" ds:itemID="{A5CE734F-5B98-4A22-95F4-C89E5C6480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Sheridan M. Jordan</cp:lastModifiedBy>
  <cp:lastPrinted>2022-06-10T23:39:20Z</cp:lastPrinted>
  <dcterms:created xsi:type="dcterms:W3CDTF">2022-05-19T17:55:56Z</dcterms:created>
  <dcterms:modified xsi:type="dcterms:W3CDTF">2025-07-25T18:58:07Z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